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trccompanies-my.sharepoint.com/personal/etu_trcsolutions_com/Documents/Desktop/"/>
    </mc:Choice>
  </mc:AlternateContent>
  <xr:revisionPtr revIDLastSave="0" documentId="8_{20A18E61-0795-4885-A3FE-2A3214556A45}" xr6:coauthVersionLast="47" xr6:coauthVersionMax="47" xr10:uidLastSave="{00000000-0000-0000-0000-000000000000}"/>
  <bookViews>
    <workbookView xWindow="6810" yWindow="1320" windowWidth="25780" windowHeight="15370" tabRatio="727" firstSheet="3" activeTab="3" xr2:uid="{3843A543-7AAC-4E94-A7CF-97DF4C5F9408}"/>
  </bookViews>
  <sheets>
    <sheet name="Instructions" sheetId="5" r:id="rId1"/>
    <sheet name="Modeled vs Baseline Energy" sheetId="6" r:id="rId2"/>
    <sheet name="Utility Rates" sheetId="7" r:id="rId3"/>
    <sheet name="Section 1 &amp; 2.1" sheetId="4" r:id="rId4"/>
    <sheet name="Section 2.2 &amp; 2.3 - EEM Summary" sheetId="2" r:id="rId5"/>
    <sheet name="Section 3 - Energy Usage" sheetId="1" r:id="rId6"/>
    <sheet name="Section 5.1 - EEM 1 Details" sheetId="3" r:id="rId7"/>
    <sheet name="Section 5.2 - EEM 2 Details" sheetId="17" r:id="rId8"/>
    <sheet name="Section 5.3 - EEM 3 Details" sheetId="18" r:id="rId9"/>
    <sheet name="Section 5.4 - EEM 4 Details" sheetId="19" r:id="rId10"/>
    <sheet name="Section 5.5 - EEM 5 Details" sheetId="20" r:id="rId11"/>
    <sheet name="Section 5.6 - EEM 6 Details" sheetId="21" r:id="rId12"/>
    <sheet name="Section 5.7 - EEM 7 Details" sheetId="22" r:id="rId13"/>
    <sheet name="Section 5.8 - EEM 8 Details" sheetId="24" r:id="rId14"/>
    <sheet name="Section 5.9 - EEM 9 Details" sheetId="23" r:id="rId15"/>
    <sheet name="Section 5.10 - EEM 10 Details" sheetId="25" r:id="rId16"/>
  </sheets>
  <definedNames>
    <definedName name="_Toc60169526" localSheetId="4">'Section 2.2 &amp; 2.3 - EEM Summary'!$B$2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5" l="1"/>
  <c r="D13" i="25"/>
  <c r="D11" i="25"/>
  <c r="D7" i="25"/>
  <c r="D18" i="23"/>
  <c r="D13" i="23"/>
  <c r="D11" i="23"/>
  <c r="D7" i="23"/>
  <c r="D18" i="24"/>
  <c r="D13" i="24"/>
  <c r="D11" i="24"/>
  <c r="D7" i="24"/>
  <c r="D18" i="22"/>
  <c r="D13" i="22"/>
  <c r="D11" i="22"/>
  <c r="D7" i="22"/>
  <c r="D18" i="21"/>
  <c r="D13" i="21"/>
  <c r="D11" i="21"/>
  <c r="D7" i="21"/>
  <c r="D18" i="20"/>
  <c r="D13" i="20"/>
  <c r="D11" i="20"/>
  <c r="D7" i="20"/>
  <c r="D18" i="19"/>
  <c r="D13" i="19"/>
  <c r="D11" i="19"/>
  <c r="D7" i="19"/>
  <c r="D18" i="18"/>
  <c r="D13" i="18"/>
  <c r="D11" i="18"/>
  <c r="D7" i="18"/>
  <c r="D18" i="17"/>
  <c r="D13" i="17"/>
  <c r="D11" i="17"/>
  <c r="D7" i="17"/>
  <c r="D18" i="3"/>
  <c r="D13" i="3"/>
  <c r="D11" i="3"/>
  <c r="D7" i="3"/>
  <c r="E41" i="25"/>
  <c r="E42" i="25"/>
  <c r="E43" i="25"/>
  <c r="C43" i="25"/>
  <c r="D44" i="25"/>
  <c r="E41" i="23"/>
  <c r="E42" i="23"/>
  <c r="E43" i="23"/>
  <c r="C43" i="23"/>
  <c r="D44" i="23"/>
  <c r="E41" i="24"/>
  <c r="E42" i="24"/>
  <c r="E43" i="24"/>
  <c r="C43" i="24"/>
  <c r="D44" i="24"/>
  <c r="E41" i="22"/>
  <c r="E42" i="22"/>
  <c r="E43" i="22"/>
  <c r="C43" i="22"/>
  <c r="D44" i="22"/>
  <c r="E41" i="21"/>
  <c r="E42" i="21"/>
  <c r="E43" i="21"/>
  <c r="C43" i="21"/>
  <c r="D44" i="21"/>
  <c r="E41" i="20"/>
  <c r="E42" i="20"/>
  <c r="E43" i="20"/>
  <c r="C43" i="20"/>
  <c r="D44" i="20"/>
  <c r="E41" i="19"/>
  <c r="E42" i="19"/>
  <c r="E43" i="19"/>
  <c r="C43" i="19"/>
  <c r="D44" i="19"/>
  <c r="E41" i="18"/>
  <c r="E42" i="18"/>
  <c r="E43" i="18"/>
  <c r="C43" i="18"/>
  <c r="D44" i="18"/>
  <c r="E41" i="17"/>
  <c r="E42" i="17"/>
  <c r="E43" i="17"/>
  <c r="C43" i="17"/>
  <c r="D44" i="17"/>
  <c r="I14" i="2"/>
  <c r="I13" i="2"/>
  <c r="I12" i="2"/>
  <c r="I11" i="2"/>
  <c r="I10" i="2"/>
  <c r="I9" i="2"/>
  <c r="I8" i="2"/>
  <c r="I7" i="2"/>
  <c r="I6" i="2"/>
  <c r="H14" i="2"/>
  <c r="H13" i="2"/>
  <c r="H12" i="2"/>
  <c r="H11" i="2"/>
  <c r="H10" i="2"/>
  <c r="H9" i="2"/>
  <c r="H8" i="2"/>
  <c r="H7" i="2"/>
  <c r="H6" i="2"/>
  <c r="G14" i="2"/>
  <c r="G13" i="2"/>
  <c r="G12" i="2"/>
  <c r="G11" i="2"/>
  <c r="G10" i="2"/>
  <c r="G9" i="2"/>
  <c r="G8" i="2"/>
  <c r="G7" i="2"/>
  <c r="G6" i="2"/>
  <c r="F14" i="2"/>
  <c r="F13" i="2"/>
  <c r="F12" i="2"/>
  <c r="F11" i="2"/>
  <c r="F10" i="2"/>
  <c r="F9" i="2"/>
  <c r="F8" i="2"/>
  <c r="F7" i="2"/>
  <c r="F6" i="2"/>
  <c r="E14" i="2"/>
  <c r="E13" i="2"/>
  <c r="E12" i="2"/>
  <c r="E11" i="2"/>
  <c r="E10" i="2"/>
  <c r="E9" i="2"/>
  <c r="E8" i="2"/>
  <c r="E7" i="2"/>
  <c r="E6" i="2"/>
  <c r="E5" i="2"/>
  <c r="D14" i="2"/>
  <c r="D13" i="2"/>
  <c r="D12" i="2"/>
  <c r="D11" i="2"/>
  <c r="D10" i="2"/>
  <c r="D9" i="2"/>
  <c r="D8" i="2"/>
  <c r="D7" i="2"/>
  <c r="D6" i="2"/>
  <c r="D5" i="2"/>
  <c r="E41" i="3"/>
  <c r="E42" i="3"/>
  <c r="E43" i="3"/>
  <c r="C43" i="3"/>
  <c r="D44" i="3"/>
  <c r="F4" i="1"/>
  <c r="I5" i="2"/>
  <c r="I15" i="2"/>
  <c r="H5" i="2"/>
  <c r="H15" i="2"/>
  <c r="G5" i="2"/>
  <c r="G15" i="2"/>
  <c r="F5" i="2"/>
  <c r="F15" i="2"/>
  <c r="E15" i="2"/>
  <c r="D15" i="2"/>
  <c r="J7" i="2"/>
  <c r="J14" i="2"/>
  <c r="J13" i="2"/>
  <c r="J12" i="2"/>
  <c r="J11" i="2"/>
  <c r="J10" i="2"/>
  <c r="J9" i="2"/>
  <c r="J8" i="2"/>
  <c r="J6" i="2"/>
  <c r="F33" i="2"/>
  <c r="G16" i="6"/>
  <c r="D16" i="6"/>
  <c r="J5" i="2"/>
  <c r="J15" i="2"/>
  <c r="I17" i="1"/>
  <c r="I20" i="1"/>
  <c r="H17" i="1"/>
  <c r="H20" i="1"/>
  <c r="G17" i="1"/>
  <c r="G20" i="1"/>
  <c r="D17" i="1"/>
  <c r="D20" i="1"/>
  <c r="E17" i="1"/>
  <c r="E20" i="1"/>
  <c r="C17" i="1"/>
  <c r="C20" i="1"/>
  <c r="J15" i="1"/>
  <c r="H15" i="6"/>
  <c r="J14" i="1"/>
  <c r="H14" i="6"/>
  <c r="J13" i="1"/>
  <c r="H13" i="6"/>
  <c r="J12" i="1"/>
  <c r="H12" i="6"/>
  <c r="J11" i="1"/>
  <c r="H11" i="6"/>
  <c r="J10" i="1"/>
  <c r="H10" i="6"/>
  <c r="J9" i="1"/>
  <c r="H9" i="6"/>
  <c r="J8" i="1"/>
  <c r="H8" i="6"/>
  <c r="J7" i="1"/>
  <c r="H7" i="6"/>
  <c r="J6" i="1"/>
  <c r="H6" i="6"/>
  <c r="J5" i="1"/>
  <c r="H5" i="6"/>
  <c r="J4" i="1"/>
  <c r="F5" i="1"/>
  <c r="E5" i="6"/>
  <c r="F6" i="1"/>
  <c r="E6" i="6"/>
  <c r="F7" i="1"/>
  <c r="E7" i="6"/>
  <c r="F8" i="1"/>
  <c r="E8" i="6"/>
  <c r="F9" i="1"/>
  <c r="E9" i="6"/>
  <c r="F10" i="1"/>
  <c r="E10" i="6"/>
  <c r="F11" i="1"/>
  <c r="E11" i="6"/>
  <c r="F12" i="1"/>
  <c r="E12" i="6"/>
  <c r="F13" i="1"/>
  <c r="E13" i="6"/>
  <c r="F14" i="1"/>
  <c r="E14" i="6"/>
  <c r="F15" i="1"/>
  <c r="E15" i="6"/>
  <c r="H4" i="6"/>
  <c r="F16" i="6"/>
  <c r="H16" i="6"/>
  <c r="C16" i="6"/>
  <c r="E16" i="6"/>
  <c r="E4" i="6"/>
  <c r="J17" i="1"/>
  <c r="F17" i="1"/>
  <c r="F20" i="1"/>
  <c r="C31" i="4"/>
  <c r="C38" i="4"/>
  <c r="J20" i="1"/>
  <c r="C32" i="4"/>
  <c r="C39" i="4"/>
  <c r="F23" i="1"/>
  <c r="F24" i="1"/>
  <c r="C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tc={9F603955-D777-4937-9B49-DACE255B9476}</author>
  </authors>
  <commentList>
    <comment ref="H32" authorId="0" shapeId="0" xr:uid="{9F603955-D777-4937-9B49-DACE255B9476}">
      <text>
        <t xml:space="preserve">[Threaded comment]
Your version of Excel allows you to read this threaded comment; however, any edits to it will get removed if the file is opened in a newer version of Excel. Learn more: https://go.microsoft.com/fwlink/?linkid=870924
Comment:
    Updated Monthly Electric Usage chart format (font color/sizes) to match Monthly Gas Usage chart
Reply:
    See Modeled vs Baseline Energy tab for additional comments. </t>
      </text>
    </comment>
  </commentList>
</comments>
</file>

<file path=xl/sharedStrings.xml><?xml version="1.0" encoding="utf-8"?>
<sst xmlns="http://schemas.openxmlformats.org/spreadsheetml/2006/main" count="690" uniqueCount="214">
  <si>
    <t xml:space="preserve">Baseline/Billed energy use vs Modeled energy use </t>
  </si>
  <si>
    <t>Month</t>
  </si>
  <si>
    <t>Electric Use (kWh)</t>
  </si>
  <si>
    <t>Natural Gas Use (therms)</t>
  </si>
  <si>
    <t xml:space="preserve">Baseline/ Billed </t>
  </si>
  <si>
    <t>Model</t>
  </si>
  <si>
    <t>% Deviation</t>
  </si>
  <si>
    <t>January</t>
  </si>
  <si>
    <t>February</t>
  </si>
  <si>
    <t>March</t>
  </si>
  <si>
    <t>April</t>
  </si>
  <si>
    <t>May</t>
  </si>
  <si>
    <t>June</t>
  </si>
  <si>
    <t>July</t>
  </si>
  <si>
    <t>August</t>
  </si>
  <si>
    <t>September</t>
  </si>
  <si>
    <t>October</t>
  </si>
  <si>
    <t>November</t>
  </si>
  <si>
    <t>December</t>
  </si>
  <si>
    <t>Total</t>
  </si>
  <si>
    <t xml:space="preserve"> Please align numbers to the right of the cells. </t>
  </si>
  <si>
    <t>Blended Utility Rates</t>
  </si>
  <si>
    <t>Sector type</t>
  </si>
  <si>
    <t>Electric</t>
  </si>
  <si>
    <t> Gas</t>
  </si>
  <si>
    <t> NWN-WA Gas</t>
  </si>
  <si>
    <t>Last update date</t>
  </si>
  <si>
    <t xml:space="preserve"> ($ per kWh) </t>
  </si>
  <si>
    <t>($ per therm)</t>
  </si>
  <si>
    <t xml:space="preserve">Residential </t>
  </si>
  <si>
    <t> $0.1737  </t>
  </si>
  <si>
    <t> $1.564 </t>
  </si>
  <si>
    <t>2/13/2025 </t>
  </si>
  <si>
    <t xml:space="preserve">Commercial </t>
  </si>
  <si>
    <t> $0.1658 </t>
  </si>
  <si>
    <t> $1.528 </t>
  </si>
  <si>
    <t>Industrial</t>
  </si>
  <si>
    <t> $0.1494 </t>
  </si>
  <si>
    <t> $1.480 </t>
  </si>
  <si>
    <t>Blended Water and Wastewater Cost &amp; Energy Intensity - Oregon &amp; Washington</t>
  </si>
  <si>
    <r>
      <t>Water and Wastewater Cost &amp; Energy Intensity - Oregon</t>
    </r>
    <r>
      <rPr>
        <b/>
        <sz val="10"/>
        <color rgb="FF000000"/>
        <rFont val="Calibri"/>
        <family val="2"/>
        <scheme val="minor"/>
      </rPr>
      <t xml:space="preserve"> </t>
    </r>
  </si>
  <si>
    <t>Rate</t>
  </si>
  <si>
    <t>Units</t>
  </si>
  <si>
    <t xml:space="preserve">Blended rates for water and sewer </t>
  </si>
  <si>
    <t>Date Updated</t>
  </si>
  <si>
    <t>When to use</t>
  </si>
  <si>
    <t>Combined Water Rate</t>
  </si>
  <si>
    <t>$/1000 gal</t>
  </si>
  <si>
    <t>Oregon</t>
  </si>
  <si>
    <t>Combined Water Rate, minus Embedded Electricity</t>
  </si>
  <si>
    <t>Washington</t>
  </si>
  <si>
    <t>Embedded Energy Savings</t>
  </si>
  <si>
    <t>kWh/1000 gal</t>
  </si>
  <si>
    <t>Oregon &amp; Washington</t>
  </si>
  <si>
    <t>Other heating fuels rates</t>
  </si>
  <si>
    <r>
      <t xml:space="preserve">Propane and Fuel rates for Non-Energy Benefits (NEB) </t>
    </r>
    <r>
      <rPr>
        <b/>
        <sz val="10"/>
        <color rgb="FFFFFFFF"/>
        <rFont val="Calibri"/>
        <family val="2"/>
        <scheme val="minor"/>
      </rPr>
      <t xml:space="preserve"> </t>
    </r>
  </si>
  <si>
    <t>Fuel type</t>
  </si>
  <si>
    <t>Rate per therm equivalent</t>
  </si>
  <si>
    <t>Propane</t>
  </si>
  <si>
    <t>Calculating non-energy benefits for Propane and Fuel Oil savings</t>
  </si>
  <si>
    <t>Fuel Oil</t>
  </si>
  <si>
    <t>Section 1. Key Contact Information</t>
  </si>
  <si>
    <t>Participant (Customer) Contact</t>
  </si>
  <si>
    <t>Contact Name</t>
  </si>
  <si>
    <t>Title</t>
  </si>
  <si>
    <t>Phone</t>
  </si>
  <si>
    <t>Email</t>
  </si>
  <si>
    <t xml:space="preserve">Allied Technical Assistance Contractor (ATAC) Contact </t>
  </si>
  <si>
    <t xml:space="preserve">Energy Advisor (TRC) Contact </t>
  </si>
  <si>
    <t xml:space="preserve">Please align text to the top left of the cells and numbers to the right of the cells. </t>
  </si>
  <si>
    <t>Section 2.1 Energy Use and Savings Summary</t>
  </si>
  <si>
    <t>Facility description</t>
  </si>
  <si>
    <t xml:space="preserve">Site Name </t>
  </si>
  <si>
    <t>Facility Type (e.g., office, grocery etc.)</t>
  </si>
  <si>
    <t>Year Built</t>
  </si>
  <si>
    <t>Number of Floors</t>
  </si>
  <si>
    <t>Total Building Area (sq.ft.)</t>
  </si>
  <si>
    <t>Area Affected by Proposed Measure(s) (sq.ft.)</t>
  </si>
  <si>
    <t>Energy Usage</t>
  </si>
  <si>
    <t>Average Annual Electric Usage (kWh)</t>
  </si>
  <si>
    <t>Note: Verify the annual electricity usage linked to the tab 'Section 3 - Energy Usage</t>
  </si>
  <si>
    <t>Average Annual Gas Usage (therms)</t>
  </si>
  <si>
    <t>Note: Verify the annual gas usage linked to the tab 'Section 3 - Energy Usage</t>
  </si>
  <si>
    <t>Energy Use Intensity, EUI (kBtu/sq.ft.) </t>
  </si>
  <si>
    <t>Electric Utility Provider</t>
  </si>
  <si>
    <t>Gas Utility Provider</t>
  </si>
  <si>
    <t>Estimated Savings (%)</t>
  </si>
  <si>
    <t>Baseline Type (Modified or Existing)</t>
  </si>
  <si>
    <t>Estimated Electricity Savings (%)</t>
  </si>
  <si>
    <t>Note: Include in report table if savings are on utility bill or EEMs Baselines</t>
  </si>
  <si>
    <t>Estimated Gas Savings (%)</t>
  </si>
  <si>
    <t>Please align text to the top left of the cell and numbers to the right of the cells.</t>
  </si>
  <si>
    <t>Section 2.2: Energy Efficiency Measure (EEM) Summary – Custom Track</t>
  </si>
  <si>
    <t>Custom Measures</t>
  </si>
  <si>
    <t>Measure Descriptions</t>
  </si>
  <si>
    <t>Energy Savings</t>
  </si>
  <si>
    <t>Cost Savings</t>
  </si>
  <si>
    <r>
      <t>Estimated Program Eligibility Cost</t>
    </r>
    <r>
      <rPr>
        <b/>
        <vertAlign val="superscript"/>
        <sz val="10"/>
        <color rgb="FF000000"/>
        <rFont val="Calibri"/>
        <family val="2"/>
        <scheme val="minor"/>
      </rPr>
      <t>3</t>
    </r>
    <r>
      <rPr>
        <b/>
        <sz val="10"/>
        <color rgb="FF000000"/>
        <rFont val="Calibri"/>
        <family val="2"/>
        <scheme val="minor"/>
      </rPr>
      <t xml:space="preserve">
($)</t>
    </r>
  </si>
  <si>
    <r>
      <t>Estimated Project Cost - Without Incentive</t>
    </r>
    <r>
      <rPr>
        <b/>
        <vertAlign val="superscript"/>
        <sz val="10"/>
        <color rgb="FF000000"/>
        <rFont val="Calibri"/>
        <family val="2"/>
        <scheme val="minor"/>
      </rPr>
      <t xml:space="preserve">4
</t>
    </r>
    <r>
      <rPr>
        <b/>
        <sz val="10"/>
        <color rgb="FF000000"/>
        <rFont val="Calibri"/>
        <family val="2"/>
        <scheme val="minor"/>
      </rPr>
      <t>($)</t>
    </r>
  </si>
  <si>
    <r>
      <t>Simple Payback</t>
    </r>
    <r>
      <rPr>
        <b/>
        <vertAlign val="superscript"/>
        <sz val="10"/>
        <color rgb="FF000000"/>
        <rFont val="Calibri"/>
        <family val="2"/>
        <scheme val="minor"/>
      </rPr>
      <t>5</t>
    </r>
    <r>
      <rPr>
        <b/>
        <sz val="10"/>
        <color rgb="FF000000"/>
        <rFont val="Calibri"/>
        <family val="2"/>
        <scheme val="minor"/>
      </rPr>
      <t xml:space="preserve"> - Without Incentive
(years)</t>
    </r>
  </si>
  <si>
    <t>Estimated Annual Electric Savings
(kWh)</t>
  </si>
  <si>
    <t>Estimated Annual Gas Savings
(therms)</t>
  </si>
  <si>
    <r>
      <t>Estimated Annual Energy Cost Savings</t>
    </r>
    <r>
      <rPr>
        <b/>
        <vertAlign val="superscript"/>
        <sz val="10"/>
        <color rgb="FF000000"/>
        <rFont val="Calibri"/>
        <family val="2"/>
        <scheme val="minor"/>
      </rPr>
      <t xml:space="preserve">1
</t>
    </r>
    <r>
      <rPr>
        <b/>
        <sz val="10"/>
        <color rgb="FF000000"/>
        <rFont val="Calibri"/>
        <family val="2"/>
        <scheme val="minor"/>
      </rPr>
      <t>($)</t>
    </r>
  </si>
  <si>
    <r>
      <t>Estimated Annual Non-Energy Benefits</t>
    </r>
    <r>
      <rPr>
        <b/>
        <vertAlign val="superscript"/>
        <sz val="10"/>
        <color rgb="FF000000"/>
        <rFont val="Calibri"/>
        <family val="2"/>
        <scheme val="minor"/>
      </rPr>
      <t xml:space="preserve">2
</t>
    </r>
    <r>
      <rPr>
        <b/>
        <sz val="10"/>
        <color rgb="FF000000"/>
        <rFont val="Calibri"/>
        <family val="2"/>
        <scheme val="minor"/>
      </rPr>
      <t>($)</t>
    </r>
  </si>
  <si>
    <t>EEM 1</t>
  </si>
  <si>
    <t>EEM 2</t>
  </si>
  <si>
    <t>EEM 3</t>
  </si>
  <si>
    <t>EEM 4</t>
  </si>
  <si>
    <t>EEM 5</t>
  </si>
  <si>
    <t>EEM 6</t>
  </si>
  <si>
    <t>EEM 7</t>
  </si>
  <si>
    <t>EEM 8</t>
  </si>
  <si>
    <t>EEM 9</t>
  </si>
  <si>
    <t>EEM 10</t>
  </si>
  <si>
    <t>Note: Delete the EEM rows you don't need or allocate EEM #s for any additonal EEMs you need to add before copying over into the report</t>
  </si>
  <si>
    <t>1. Cost savings are based on Energy Trust average utility rates for electricity and gas (see Utility Rates tab).  Actual rates and cost savings may differ.</t>
  </si>
  <si>
    <t xml:space="preserve">2. Non-energy cost benefits are related to cost savings due to as avoided maintenance, reduced water costs etc. </t>
  </si>
  <si>
    <t xml:space="preserve">3. Program Eligibility Cost is used to estimate cost-effectiveness under the Program. For example, this could be the incremental cost for end-of-life replacement or full costs for early replacement measures. </t>
  </si>
  <si>
    <t xml:space="preserve">Program eligibility cost typically include equipment and labor costs. Costs such as permitting, shipping, crane use, painting, warranties, concrete pads, engineering, and design are ineligible to include in the program costs. </t>
  </si>
  <si>
    <t>4. Project Cost includes all costs the participant would incur towards the EEM such as equipment, labor, permitting, shipping and all other applicable costs.</t>
  </si>
  <si>
    <t xml:space="preserve">5. Simple payback is estimated using current utility rates and project costs, which could vary over time. </t>
  </si>
  <si>
    <t xml:space="preserve">6. Please align text to the top left of the cells and numbers to the right of the cells. </t>
  </si>
  <si>
    <t>Section 2.3: Energy Efficiency Measure (EEM) Summary – Standard (Prescriptive) Track</t>
  </si>
  <si>
    <t>Prescriptive Measures</t>
  </si>
  <si>
    <t>Measure Quantity</t>
  </si>
  <si>
    <t>Incentive per unit ($)</t>
  </si>
  <si>
    <t>Total Incentives ($)</t>
  </si>
  <si>
    <t>N/A</t>
  </si>
  <si>
    <t>Note: Delete the EEM rows you don't need or allocate EEM #s (continue numbering from the Custom measures table) before copying over into the report</t>
  </si>
  <si>
    <t>Section 3: Historical Energy Usage</t>
  </si>
  <si>
    <t>20xx</t>
  </si>
  <si>
    <t>3-year Average</t>
  </si>
  <si>
    <t>Annual Energy Usage</t>
  </si>
  <si>
    <t>Annual energy usage</t>
  </si>
  <si>
    <r>
      <t>Rolling energy Usage</t>
    </r>
    <r>
      <rPr>
        <b/>
        <vertAlign val="superscript"/>
        <sz val="10"/>
        <color theme="3" tint="-0.499984740745262"/>
        <rFont val="Calibri"/>
        <family val="2"/>
        <scheme val="minor"/>
      </rPr>
      <t>1</t>
    </r>
  </si>
  <si>
    <t>Month 24-36</t>
  </si>
  <si>
    <t>Month 12-24</t>
  </si>
  <si>
    <t>Month 0-12</t>
  </si>
  <si>
    <t>Annual energy usage (kBtu)</t>
  </si>
  <si>
    <t>Energy Performance of the facility</t>
  </si>
  <si>
    <t>Conditioned space area (sqft)</t>
  </si>
  <si>
    <t>Total Energy Use (kBtu per year, based on 3-year Average)</t>
  </si>
  <si>
    <t>Energy Use Intensity, EUI (kBtu/sqft/year)</t>
  </si>
  <si>
    <r>
      <t>Median EUI for facility type in the US</t>
    </r>
    <r>
      <rPr>
        <b/>
        <vertAlign val="superscript"/>
        <sz val="10"/>
        <color theme="3" tint="-0.499984740745262"/>
        <rFont val="Calibri"/>
        <family val="2"/>
        <scheme val="minor"/>
      </rPr>
      <t>2</t>
    </r>
  </si>
  <si>
    <t>1. Rolling energy usage may need to be calculated in case complete annual data for 3 years is not available. Please estimate utility data for the last 12 months (0-12), previous 12 months (12-24) etc based on data availability.</t>
  </si>
  <si>
    <t xml:space="preserve">Based on the available utility data range, this table may need to be modified to present rolling or annual energy usage, as feasible to calculate based on the available data. Please modify the table as necessary before copying over the report. </t>
  </si>
  <si>
    <t>1. Median EUI source:   https://www.energystar.gov/buildings/benchmark/understand-metrics/what-eui</t>
  </si>
  <si>
    <t xml:space="preserve">2. Please align numbers to the right of the cells. </t>
  </si>
  <si>
    <t>Note: The charts below can be included in the reports</t>
  </si>
  <si>
    <t xml:space="preserve">Section 5.1: Detailed EEM Description </t>
  </si>
  <si>
    <t>Measure Summary</t>
  </si>
  <si>
    <t>EEM 1 - Estimated Savings, Cost &amp; Incentive summary</t>
  </si>
  <si>
    <t>Annual Energy Usage &amp; Savings estimate</t>
  </si>
  <si>
    <t>Baseline Electric Usage (kWh)</t>
  </si>
  <si>
    <t>Proposed Electric Usage (kWh)</t>
  </si>
  <si>
    <t>Electric Savings (kWh)</t>
  </si>
  <si>
    <t>Electric Cost Savings ($)</t>
  </si>
  <si>
    <t>Baseline Natural Gas Usage (therms)</t>
  </si>
  <si>
    <t>Proposed Natural Gas Usage (therms)</t>
  </si>
  <si>
    <t>Natural Gas Savings (therms)</t>
  </si>
  <si>
    <t>Natural Gas Cost Savings ($)</t>
  </si>
  <si>
    <t>Annual Energy Cost Savings ($)</t>
  </si>
  <si>
    <t>Annual Non-Energy Savings ($)</t>
  </si>
  <si>
    <t xml:space="preserve">Measure Cost &amp; Incentives </t>
  </si>
  <si>
    <r>
      <t>Program Eligibility Cost</t>
    </r>
    <r>
      <rPr>
        <vertAlign val="superscript"/>
        <sz val="10"/>
        <color theme="3" tint="-0.499984740745262"/>
        <rFont val="Calibri"/>
        <family val="2"/>
        <scheme val="minor"/>
      </rPr>
      <t>1</t>
    </r>
  </si>
  <si>
    <r>
      <t>Project Cost without incentive</t>
    </r>
    <r>
      <rPr>
        <vertAlign val="superscript"/>
        <sz val="10"/>
        <color theme="3" tint="-0.499984740745262"/>
        <rFont val="Calibri"/>
        <family val="2"/>
        <scheme val="minor"/>
      </rPr>
      <t>2</t>
    </r>
  </si>
  <si>
    <t>Estimated Energy Trust Incentives ($)</t>
  </si>
  <si>
    <t>Project Cost with Incentive</t>
  </si>
  <si>
    <t xml:space="preserve">1. Program Eligibility Cost is used to estimate cost-effectiveness under the Program. For example, this could be the incremental cost for end-of-life replacement or full costs for early replacement measures. Program eligibility costs typically include equipment and labor costs. Costs such as permitting, shipping, crane use, painting, warranties, concrete pads, engineering, and design are ineligible to include in the program costs. </t>
  </si>
  <si>
    <t>2. Project Cost includes all costs the participant would incur towards the EEM such as equipment, labor, permitting, shipping and all other applicable costs.</t>
  </si>
  <si>
    <t xml:space="preserve">3. Please align numbers to the right of the cells. </t>
  </si>
  <si>
    <t>EEM Assumption</t>
  </si>
  <si>
    <t>#</t>
  </si>
  <si>
    <t>Assumption</t>
  </si>
  <si>
    <t>Reasoning</t>
  </si>
  <si>
    <t>Please align text to the top left of the cells and numbers to the right of the cells</t>
  </si>
  <si>
    <t>Baseline vs Proposed Conditions for the EEM</t>
  </si>
  <si>
    <t>Performance or Operating Parameters of the Equipment</t>
  </si>
  <si>
    <t>Input Location</t>
  </si>
  <si>
    <t>Baseline Condition</t>
  </si>
  <si>
    <t>Proposed Condition</t>
  </si>
  <si>
    <t>ETO Multi-Component Measure Life Calculator</t>
  </si>
  <si>
    <t>Energy Efficiency Measure Component</t>
  </si>
  <si>
    <r>
      <t>Component Utility Cost Savings</t>
    </r>
    <r>
      <rPr>
        <b/>
        <vertAlign val="superscript"/>
        <sz val="10"/>
        <color rgb="FF000000"/>
        <rFont val="Calibri"/>
        <family val="2"/>
        <scheme val="minor"/>
      </rPr>
      <t>1</t>
    </r>
  </si>
  <si>
    <r>
      <t>Measure Life</t>
    </r>
    <r>
      <rPr>
        <b/>
        <vertAlign val="superscript"/>
        <sz val="10"/>
        <color rgb="FF000000"/>
        <rFont val="Calibri"/>
        <family val="2"/>
        <scheme val="minor"/>
      </rPr>
      <t>2</t>
    </r>
  </si>
  <si>
    <t>Utility Cost Savings * Life</t>
  </si>
  <si>
    <t>A</t>
  </si>
  <si>
    <t>B</t>
  </si>
  <si>
    <t>C</t>
  </si>
  <si>
    <t>D</t>
  </si>
  <si>
    <t>Component 1 (Describe)</t>
  </si>
  <si>
    <t>Component 2</t>
  </si>
  <si>
    <t xml:space="preserve">ETO Weighted Measure Life: </t>
  </si>
  <si>
    <t>1. Utility cost savings should be based on electricity and natural gas only.</t>
  </si>
  <si>
    <t>2. From the APPENDIX A SB 1149 Measure Life table.</t>
  </si>
  <si>
    <t xml:space="preserve">3. Please align text to the top left of the cells and numbers to the right of the cells. </t>
  </si>
  <si>
    <t xml:space="preserve">Section 5.2: Detailed EEM Description </t>
  </si>
  <si>
    <t>EEM 2 - Estimated Savings, Cost &amp; Incentive summary</t>
  </si>
  <si>
    <t xml:space="preserve">Section 5.3: Detailed EEM Description </t>
  </si>
  <si>
    <t>EEM 3 - Estimated Savings, Cost &amp; Incentive summary</t>
  </si>
  <si>
    <t xml:space="preserve">Section 5.4: Detailed EEM Description </t>
  </si>
  <si>
    <t>EEM 4 - Estimated Savings, Cost &amp; Incentive summary</t>
  </si>
  <si>
    <t xml:space="preserve">Section 5.5: Detailed EEM Description </t>
  </si>
  <si>
    <t>EEM 5 - Estimated Savings, Cost &amp; Incentive summary</t>
  </si>
  <si>
    <t xml:space="preserve">Section 5.6: Detailed EEM Description </t>
  </si>
  <si>
    <t>EEM 6 - Estimated Savings, Cost &amp; Incentive summary</t>
  </si>
  <si>
    <t xml:space="preserve">Section 5.7: Detailed EEM Description </t>
  </si>
  <si>
    <t>EEM 7 - Estimated Savings, Cost &amp; Incentive summary</t>
  </si>
  <si>
    <t xml:space="preserve">Section 5.8: Detailed EEM Description </t>
  </si>
  <si>
    <t>EEM 8 - Estimated Savings, Cost &amp; Incentive summary</t>
  </si>
  <si>
    <t xml:space="preserve">Section 5.9: Detailed EEM Description </t>
  </si>
  <si>
    <t>EEM 9 - Estimated Savings, Cost &amp; Incentive summary</t>
  </si>
  <si>
    <t xml:space="preserve">Section 5.10: Detailed EEM Description </t>
  </si>
  <si>
    <t>EEM 10 - Estimated Savings, Cost &amp; Incentive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</si>
</sst>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3" formatCode="_(* #,##0.00_);_(* \(#,##0.00\);_(* &quot;-&quot;??_);_(@_)"/>
    <numFmt numFmtId="164" formatCode="_(* #,##0_);_(* \(#,##0\);_(* &quot;-&quot;??_);_(@_)"/>
    <numFmt numFmtId="165" formatCode="0.0"/>
    <numFmt numFmtId="166" formatCode="&quot;$&quot;#,##0"/>
    <numFmt numFmtId="167" formatCode="#,##0.0"/>
    <numFmt numFmtId="168" formatCode="&quot;$&quot;#,##0.000"/>
  </numFmts>
  <fonts count="22">
    <font>
      <sz val="11"/>
      <color theme="1"/>
      <name val="Calibri"/>
      <family val="2"/>
      <scheme val="minor"/>
    </font>
    <font>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vertAlign val="superscript"/>
      <sz val="10"/>
      <color rgb="FF000000"/>
      <name val="Calibri"/>
      <family val="2"/>
      <scheme val="minor"/>
    </font>
    <font>
      <sz val="10"/>
      <color rgb="FF000000"/>
      <name val="Calibri"/>
      <family val="2"/>
      <scheme val="minor"/>
    </font>
    <font>
      <b/>
      <u/>
      <sz val="12"/>
      <color theme="3" tint="-0.499984740745262"/>
      <name val="Calibri"/>
      <family val="2"/>
      <scheme val="minor"/>
    </font>
    <font>
      <b/>
      <sz val="10"/>
      <name val="Calibri"/>
      <family val="2"/>
      <scheme val="minor"/>
    </font>
    <font>
      <b/>
      <sz val="10"/>
      <color theme="3" tint="-0.499984740745262"/>
      <name val="Calibri"/>
      <family val="2"/>
      <scheme val="minor"/>
    </font>
    <font>
      <sz val="10"/>
      <color theme="3" tint="-0.499984740745262"/>
      <name val="Calibri"/>
      <family val="2"/>
      <scheme val="minor"/>
    </font>
    <font>
      <b/>
      <vertAlign val="superscript"/>
      <sz val="10"/>
      <color theme="3" tint="-0.499984740745262"/>
      <name val="Calibri"/>
      <family val="2"/>
      <scheme val="minor"/>
    </font>
    <font>
      <i/>
      <sz val="10"/>
      <color rgb="FFFF0000"/>
      <name val="Calibri"/>
      <family val="2"/>
      <scheme val="minor"/>
    </font>
    <font>
      <i/>
      <sz val="10"/>
      <color theme="1"/>
      <name val="Calibri"/>
      <family val="2"/>
      <scheme val="minor"/>
    </font>
    <font>
      <b/>
      <sz val="10"/>
      <color rgb="FF222B35"/>
      <name val="Calibri"/>
      <family val="2"/>
      <scheme val="minor"/>
    </font>
    <font>
      <vertAlign val="superscript"/>
      <sz val="10"/>
      <color theme="3" tint="-0.499984740745262"/>
      <name val="Calibri"/>
      <family val="2"/>
      <scheme val="minor"/>
    </font>
    <font>
      <u/>
      <sz val="10"/>
      <color rgb="FF008080"/>
      <name val="Calibri"/>
      <family val="2"/>
      <scheme val="minor"/>
    </font>
    <font>
      <i/>
      <sz val="10"/>
      <color theme="3" tint="-0.499984740745262"/>
      <name val="Calibri"/>
      <family val="2"/>
      <scheme val="minor"/>
    </font>
    <font>
      <b/>
      <u/>
      <sz val="10"/>
      <color theme="3" tint="-0.499984740745262"/>
      <name val="Calibri"/>
      <family val="2"/>
      <scheme val="minor"/>
    </font>
    <font>
      <b/>
      <sz val="10"/>
      <color rgb="FFFFFFFF"/>
      <name val="Calibri"/>
      <family val="2"/>
      <scheme val="minor"/>
    </font>
    <font>
      <b/>
      <i/>
      <sz val="10"/>
      <color rgb="FF60604B"/>
      <name val="Calibri"/>
      <family val="2"/>
      <scheme val="minor"/>
    </font>
  </fonts>
  <fills count="7">
    <fill>
      <patternFill patternType="none"/>
    </fill>
    <fill>
      <patternFill patternType="gray125"/>
    </fill>
    <fill>
      <patternFill patternType="solid">
        <fgColor rgb="FFBAE4EF"/>
        <bgColor indexed="64"/>
      </patternFill>
    </fill>
    <fill>
      <patternFill patternType="solid">
        <fgColor rgb="FFE3E3DB"/>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3" fillId="0" borderId="0" xfId="0" applyFont="1" applyAlignment="1">
      <alignment vertical="center"/>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8" fillId="0" borderId="0" xfId="0" applyFont="1"/>
    <xf numFmtId="0" fontId="4" fillId="0" borderId="1" xfId="0" applyFont="1" applyBorder="1" applyAlignment="1">
      <alignment vertical="center"/>
    </xf>
    <xf numFmtId="0" fontId="3" fillId="0" borderId="1" xfId="0" applyFont="1" applyBorder="1" applyAlignment="1">
      <alignment vertical="center" wrapText="1"/>
    </xf>
    <xf numFmtId="0" fontId="3" fillId="0" borderId="0" xfId="0" applyFont="1"/>
    <xf numFmtId="0" fontId="3" fillId="0" borderId="0" xfId="0" applyFont="1" applyAlignment="1">
      <alignment wrapText="1"/>
    </xf>
    <xf numFmtId="0" fontId="3" fillId="0" borderId="0" xfId="0" applyFont="1" applyAlignment="1">
      <alignment vertical="center" wrapText="1"/>
    </xf>
    <xf numFmtId="0" fontId="11" fillId="0" borderId="1" xfId="0" applyFont="1" applyBorder="1" applyAlignment="1">
      <alignment horizontal="center" vertical="center" wrapText="1"/>
    </xf>
    <xf numFmtId="9" fontId="3" fillId="0" borderId="0" xfId="1" applyFont="1" applyAlignment="1"/>
    <xf numFmtId="0" fontId="11" fillId="0" borderId="0" xfId="0" applyFont="1"/>
    <xf numFmtId="0" fontId="11" fillId="0" borderId="1" xfId="0" applyFont="1" applyBorder="1" applyAlignment="1">
      <alignment vertical="center"/>
    </xf>
    <xf numFmtId="0" fontId="11" fillId="0" borderId="0" xfId="0" applyFont="1" applyAlignment="1">
      <alignment vertical="center"/>
    </xf>
    <xf numFmtId="164" fontId="11" fillId="0" borderId="1" xfId="2" applyNumberFormat="1" applyFont="1" applyBorder="1" applyAlignment="1">
      <alignment horizontal="center" vertical="center"/>
    </xf>
    <xf numFmtId="0" fontId="11" fillId="0" borderId="0" xfId="0" applyFont="1" applyAlignment="1">
      <alignment horizontal="center"/>
    </xf>
    <xf numFmtId="0" fontId="10" fillId="0" borderId="1" xfId="0" applyFont="1" applyBorder="1" applyAlignment="1">
      <alignment horizontal="left" vertical="center" wrapTex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0" fillId="0" borderId="0" xfId="0" applyAlignment="1">
      <alignment wrapText="1"/>
    </xf>
    <xf numFmtId="0" fontId="3"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164" fontId="11" fillId="0" borderId="1" xfId="2" applyNumberFormat="1" applyFont="1" applyFill="1" applyBorder="1" applyAlignment="1">
      <alignment horizontal="center" vertical="center"/>
    </xf>
    <xf numFmtId="0" fontId="13" fillId="0" borderId="0" xfId="0" applyFont="1"/>
    <xf numFmtId="0" fontId="5" fillId="3" borderId="1" xfId="0" applyFont="1" applyFill="1" applyBorder="1" applyAlignment="1">
      <alignment horizontal="center" vertical="center" wrapText="1"/>
    </xf>
    <xf numFmtId="164" fontId="11" fillId="4" borderId="1" xfId="2"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7" fillId="0" borderId="1" xfId="0" applyFont="1" applyBorder="1" applyAlignment="1">
      <alignment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left" vertical="center" wrapText="1"/>
    </xf>
    <xf numFmtId="3" fontId="4" fillId="3" borderId="1" xfId="0" applyNumberFormat="1" applyFont="1" applyFill="1" applyBorder="1" applyAlignment="1">
      <alignment horizontal="center" vertical="center" wrapText="1"/>
    </xf>
    <xf numFmtId="0" fontId="14" fillId="0" borderId="0" xfId="0" applyFont="1"/>
    <xf numFmtId="0" fontId="11" fillId="0" borderId="7" xfId="0" applyFont="1" applyBorder="1" applyAlignment="1">
      <alignment vertical="center"/>
    </xf>
    <xf numFmtId="0" fontId="11" fillId="0" borderId="9" xfId="0" applyFont="1" applyBorder="1" applyAlignment="1">
      <alignment vertical="center"/>
    </xf>
    <xf numFmtId="0" fontId="11" fillId="4" borderId="10" xfId="0" applyFont="1" applyFill="1" applyBorder="1" applyAlignment="1">
      <alignment horizontal="right" vertical="center"/>
    </xf>
    <xf numFmtId="0" fontId="11" fillId="0" borderId="11" xfId="0" applyFont="1" applyBorder="1" applyAlignment="1">
      <alignment vertical="center"/>
    </xf>
    <xf numFmtId="0" fontId="5" fillId="3" borderId="4" xfId="0" applyFont="1" applyFill="1" applyBorder="1" applyAlignment="1">
      <alignment horizontal="center" vertical="center" wrapText="1"/>
    </xf>
    <xf numFmtId="0" fontId="5" fillId="2" borderId="1" xfId="0" applyFont="1" applyFill="1" applyBorder="1" applyAlignment="1">
      <alignment vertical="center" wrapText="1"/>
    </xf>
    <xf numFmtId="0" fontId="4"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7" fillId="0" borderId="10" xfId="0" applyFont="1" applyBorder="1" applyAlignment="1">
      <alignment horizontal="center" vertical="center" wrapText="1"/>
    </xf>
    <xf numFmtId="0" fontId="10" fillId="2" borderId="11"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5" fillId="2" borderId="21" xfId="0" applyFont="1" applyFill="1" applyBorder="1" applyAlignment="1">
      <alignment vertical="center" wrapText="1"/>
    </xf>
    <xf numFmtId="3" fontId="3" fillId="0" borderId="1"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166" fontId="4" fillId="3" borderId="1" xfId="0" applyNumberFormat="1" applyFont="1" applyFill="1" applyBorder="1" applyAlignment="1">
      <alignment horizontal="right" vertical="center" wrapText="1"/>
    </xf>
    <xf numFmtId="167" fontId="4" fillId="3" borderId="1" xfId="0" applyNumberFormat="1"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3" fontId="3" fillId="5" borderId="1" xfId="0" applyNumberFormat="1" applyFont="1" applyFill="1" applyBorder="1" applyAlignment="1">
      <alignment horizontal="right" vertical="center" wrapText="1"/>
    </xf>
    <xf numFmtId="0" fontId="3" fillId="0" borderId="1" xfId="0" applyFont="1" applyBorder="1" applyAlignment="1">
      <alignment horizontal="right" vertical="center" wrapText="1"/>
    </xf>
    <xf numFmtId="0" fontId="18" fillId="0" borderId="20" xfId="0" applyFont="1" applyBorder="1" applyAlignment="1">
      <alignment horizontal="left" vertical="center"/>
    </xf>
    <xf numFmtId="3" fontId="11" fillId="0" borderId="1" xfId="2" applyNumberFormat="1" applyFont="1" applyBorder="1" applyAlignment="1">
      <alignment horizontal="right" vertical="center" wrapText="1"/>
    </xf>
    <xf numFmtId="9" fontId="11" fillId="5" borderId="1" xfId="2" applyNumberFormat="1" applyFont="1" applyFill="1" applyBorder="1" applyAlignment="1">
      <alignment horizontal="right" vertical="center" wrapText="1"/>
    </xf>
    <xf numFmtId="3" fontId="10" fillId="3" borderId="1" xfId="0" applyNumberFormat="1" applyFont="1" applyFill="1" applyBorder="1" applyAlignment="1">
      <alignment horizontal="right" vertical="center" wrapText="1"/>
    </xf>
    <xf numFmtId="9" fontId="10" fillId="3" borderId="1" xfId="0" applyNumberFormat="1" applyFont="1" applyFill="1" applyBorder="1" applyAlignment="1">
      <alignment horizontal="right" vertical="center" wrapText="1"/>
    </xf>
    <xf numFmtId="0" fontId="11" fillId="0" borderId="1" xfId="0" applyFont="1" applyBorder="1" applyAlignment="1">
      <alignment horizontal="right" vertical="center"/>
    </xf>
    <xf numFmtId="0" fontId="5" fillId="2" borderId="1" xfId="0" applyFont="1" applyFill="1" applyBorder="1" applyAlignment="1">
      <alignment vertical="center"/>
    </xf>
    <xf numFmtId="0" fontId="3" fillId="0" borderId="1" xfId="0" applyFont="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3" fillId="4" borderId="10" xfId="0" applyFont="1" applyFill="1" applyBorder="1" applyAlignment="1">
      <alignment vertical="center"/>
    </xf>
    <xf numFmtId="0" fontId="3" fillId="4" borderId="1" xfId="0" applyFont="1" applyFill="1" applyBorder="1" applyAlignment="1">
      <alignment vertical="center"/>
    </xf>
    <xf numFmtId="0" fontId="4" fillId="4" borderId="22" xfId="0" applyFont="1" applyFill="1" applyBorder="1" applyAlignment="1">
      <alignment horizontal="righ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10" fillId="0" borderId="1" xfId="0" applyFont="1" applyBorder="1" applyAlignment="1">
      <alignment horizontal="left" vertical="center"/>
    </xf>
    <xf numFmtId="164" fontId="11" fillId="0" borderId="1" xfId="2" applyNumberFormat="1" applyFont="1" applyBorder="1" applyAlignment="1">
      <alignment horizontal="right" vertical="center" wrapText="1"/>
    </xf>
    <xf numFmtId="164" fontId="10" fillId="3" borderId="1" xfId="2" applyNumberFormat="1"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8" fontId="7" fillId="0" borderId="1" xfId="0" applyNumberFormat="1" applyFont="1" applyBorder="1" applyAlignment="1">
      <alignment horizontal="right" vertical="center" wrapText="1"/>
    </xf>
    <xf numFmtId="14" fontId="7" fillId="0" borderId="1" xfId="0" applyNumberFormat="1" applyFont="1" applyBorder="1" applyAlignment="1">
      <alignment horizontal="left" vertical="center" wrapText="1"/>
    </xf>
    <xf numFmtId="0" fontId="19" fillId="0" borderId="0" xfId="0" applyFont="1"/>
    <xf numFmtId="0" fontId="21" fillId="0" borderId="0" xfId="0" applyFont="1" applyAlignment="1">
      <alignment horizontal="center" vertical="center"/>
    </xf>
    <xf numFmtId="168" fontId="11" fillId="0" borderId="1" xfId="0" applyNumberFormat="1" applyFont="1" applyBorder="1" applyAlignment="1">
      <alignment horizontal="right" vertical="center"/>
    </xf>
    <xf numFmtId="0" fontId="4" fillId="0" borderId="1" xfId="0" applyFont="1" applyBorder="1" applyAlignment="1">
      <alignment horizontal="left" vertical="center" wrapText="1"/>
    </xf>
    <xf numFmtId="164" fontId="7" fillId="0" borderId="1" xfId="2" applyNumberFormat="1" applyFont="1" applyBorder="1" applyAlignment="1">
      <alignment horizontal="right" vertical="center" wrapText="1"/>
    </xf>
    <xf numFmtId="166" fontId="7" fillId="0" borderId="1" xfId="2" applyNumberFormat="1" applyFont="1" applyBorder="1" applyAlignment="1">
      <alignment horizontal="right" vertical="center" wrapText="1"/>
    </xf>
    <xf numFmtId="166" fontId="7" fillId="0" borderId="1" xfId="0" applyNumberFormat="1" applyFont="1" applyBorder="1" applyAlignment="1">
      <alignment horizontal="right" vertical="center" wrapText="1"/>
    </xf>
    <xf numFmtId="166" fontId="11" fillId="0" borderId="12" xfId="0" applyNumberFormat="1" applyFont="1" applyBorder="1" applyAlignment="1">
      <alignment vertical="center"/>
    </xf>
    <xf numFmtId="164" fontId="11" fillId="0" borderId="8" xfId="2" applyNumberFormat="1" applyFont="1" applyBorder="1" applyAlignment="1">
      <alignment vertical="center"/>
    </xf>
    <xf numFmtId="164" fontId="11" fillId="0" borderId="10" xfId="2" applyNumberFormat="1" applyFont="1" applyBorder="1" applyAlignment="1">
      <alignment vertical="center"/>
    </xf>
    <xf numFmtId="164" fontId="11" fillId="6" borderId="10" xfId="2" applyNumberFormat="1" applyFont="1" applyFill="1" applyBorder="1" applyAlignment="1">
      <alignment horizontal="right" vertical="center"/>
    </xf>
    <xf numFmtId="166" fontId="11" fillId="0" borderId="8" xfId="0" applyNumberFormat="1" applyFont="1" applyBorder="1" applyAlignment="1">
      <alignment vertical="center"/>
    </xf>
    <xf numFmtId="166" fontId="11" fillId="0" borderId="10" xfId="0" applyNumberFormat="1" applyFont="1" applyBorder="1" applyAlignment="1">
      <alignment vertical="center"/>
    </xf>
    <xf numFmtId="166" fontId="11" fillId="6" borderId="12" xfId="0" applyNumberFormat="1" applyFont="1" applyFill="1" applyBorder="1" applyAlignment="1">
      <alignment horizontal="right" vertical="center"/>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17" fillId="0" borderId="22" xfId="0" applyFont="1" applyBorder="1" applyAlignment="1">
      <alignment horizontal="left" vertical="center" wrapText="1"/>
    </xf>
    <xf numFmtId="0" fontId="17" fillId="0" borderId="12" xfId="0" applyFont="1" applyBorder="1" applyAlignment="1">
      <alignment horizontal="left" vertical="center" wrapText="1"/>
    </xf>
    <xf numFmtId="0" fontId="11" fillId="0" borderId="9" xfId="0" applyFont="1" applyBorder="1" applyAlignment="1">
      <alignment horizontal="left"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2" xfId="0" applyFont="1" applyBorder="1" applyAlignment="1">
      <alignment horizontal="left" vertical="center" wrapText="1"/>
    </xf>
    <xf numFmtId="0" fontId="11" fillId="0" borderId="30" xfId="0" applyFont="1" applyBorder="1" applyAlignment="1">
      <alignment vertical="center"/>
    </xf>
    <xf numFmtId="166" fontId="11" fillId="0" borderId="31" xfId="0" applyNumberFormat="1" applyFont="1" applyBorder="1" applyAlignment="1">
      <alignment vertical="center"/>
    </xf>
    <xf numFmtId="166" fontId="11" fillId="6" borderId="29" xfId="0" applyNumberFormat="1" applyFont="1" applyFill="1" applyBorder="1" applyAlignment="1">
      <alignment horizontal="right" vertical="center"/>
    </xf>
    <xf numFmtId="0" fontId="11" fillId="0" borderId="28" xfId="0" applyFont="1" applyBorder="1" applyAlignment="1">
      <alignment horizontal="left" vertical="center"/>
    </xf>
    <xf numFmtId="0" fontId="11" fillId="0" borderId="11" xfId="0" applyFont="1" applyBorder="1" applyAlignment="1">
      <alignment horizontal="lef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7" fillId="0" borderId="1"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0" xfId="0" applyFont="1" applyFill="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0" borderId="1" xfId="0" applyFont="1" applyBorder="1" applyAlignment="1">
      <alignment vertical="center"/>
    </xf>
    <xf numFmtId="0" fontId="11" fillId="0" borderId="1" xfId="0" applyFont="1" applyBorder="1" applyAlignment="1">
      <alignment horizontal="center" vertical="center"/>
    </xf>
    <xf numFmtId="3" fontId="11" fillId="0" borderId="1" xfId="0" applyNumberFormat="1" applyFont="1" applyBorder="1" applyAlignment="1">
      <alignment horizontal="center" vertical="center"/>
    </xf>
    <xf numFmtId="164" fontId="11" fillId="4" borderId="2" xfId="2" applyNumberFormat="1" applyFont="1" applyFill="1" applyBorder="1" applyAlignment="1">
      <alignment horizontal="center" vertical="center"/>
    </xf>
    <xf numFmtId="164" fontId="11" fillId="4" borderId="6" xfId="2" applyNumberFormat="1" applyFont="1" applyFill="1" applyBorder="1" applyAlignment="1">
      <alignment horizontal="center" vertical="center"/>
    </xf>
    <xf numFmtId="164" fontId="11" fillId="4" borderId="3" xfId="2" applyNumberFormat="1" applyFont="1" applyFill="1" applyBorder="1" applyAlignment="1">
      <alignment horizontal="center" vertical="center"/>
    </xf>
    <xf numFmtId="164" fontId="11" fillId="4" borderId="1" xfId="2" applyNumberFormat="1" applyFont="1" applyFill="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2" borderId="1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0" borderId="19"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3" xfId="0" applyFont="1" applyBorder="1" applyAlignment="1">
      <alignment horizontal="left" vertical="center" wrapText="1"/>
    </xf>
    <xf numFmtId="0" fontId="4" fillId="0" borderId="11" xfId="0" applyFont="1" applyBorder="1" applyAlignment="1">
      <alignment vertical="center"/>
    </xf>
    <xf numFmtId="0" fontId="4" fillId="0" borderId="22" xfId="0" applyFont="1" applyBorder="1" applyAlignment="1">
      <alignmen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BAE4EF"/>
      <color rgb="FFE3E3DB"/>
      <color rgb="FF006595"/>
      <color rgb="FFBABBAC"/>
      <color rgb="FFFDB8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00000"/>
                </a:solidFill>
                <a:latin typeface="+mn-lt"/>
                <a:ea typeface="+mn-ea"/>
                <a:cs typeface="+mn-cs"/>
              </a:defRPr>
            </a:pPr>
            <a:r>
              <a:rPr lang="en-US"/>
              <a:t>Monthly Electric Usage (kWh)</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'Section 3 - Energy Usage'!$C$3</c:f>
              <c:strCache>
                <c:ptCount val="1"/>
                <c:pt idx="0">
                  <c:v>20xx</c:v>
                </c:pt>
              </c:strCache>
            </c:strRef>
          </c:tx>
          <c:spPr>
            <a:solidFill>
              <a:srgbClr val="006595"/>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Usage'!$C$4:$C$15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0-0A70-4A98-9020-1D20D59CC9F9}"/>
            </c:ext>
          </c:extLst>
        </c:ser>
        <c:ser>
          <c:idx val="1"/>
          <c:order val="1"/>
          <c:tx>
            <c:strRef>
              <c:f>'Section 3 - Energy Usage'!$D$3</c:f>
              <c:strCache>
                <c:ptCount val="1"/>
                <c:pt idx="0">
                  <c:v>20xx</c:v>
                </c:pt>
              </c:strCache>
            </c:strRef>
          </c:tx>
          <c:spPr>
            <a:solidFill>
              <a:srgbClr val="BABBAC"/>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Usage'!$D$4:$D$15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1-0A70-4A98-9020-1D20D59CC9F9}"/>
            </c:ext>
          </c:extLst>
        </c:ser>
        <c:ser>
          <c:idx val="2"/>
          <c:order val="2"/>
          <c:tx>
            <c:strRef>
              <c:f>'Section 3 - Energy Usage'!$E$3</c:f>
              <c:strCache>
                <c:ptCount val="1"/>
                <c:pt idx="0">
                  <c:v>20xx</c:v>
                </c:pt>
              </c:strCache>
            </c:strRef>
          </c:tx>
          <c:spPr>
            <a:solidFill>
              <a:srgbClr val="FDB813"/>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Usage'!$E$4:$E$15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0A70-4A98-9020-1D20D59CC9F9}"/>
            </c:ext>
          </c:extLst>
        </c:ser>
        <c:dLbls>
          <c:showLegendKey val="0"/>
          <c:showVal val="0"/>
          <c:showCatName val="0"/>
          <c:showSerName val="0"/>
          <c:showPercent val="0"/>
          <c:showBubbleSize val="0"/>
        </c:dLbls>
        <c:gapWidth val="219"/>
        <c:overlap val="-27"/>
        <c:axId val="785908568"/>
        <c:axId val="785906928"/>
      </c:barChart>
      <c:catAx>
        <c:axId val="785908568"/>
        <c:scaling>
          <c:orientation val="minMax"/>
        </c:scaling>
        <c:delete val="0"/>
        <c:axPos val="b"/>
        <c:numFmt formatCode="General" sourceLinked="1"/>
        <c:majorTickMark val="none"/>
        <c:minorTickMark val="none"/>
        <c:tickLblPos val="nextTo"/>
        <c:spPr>
          <a:noFill/>
          <a:ln w="9525" cap="flat" cmpd="sng" algn="ctr">
            <a:solidFill>
              <a:srgbClr val="000000"/>
            </a:solidFill>
            <a:prstDash val="solid"/>
            <a:roun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en-US"/>
          </a:p>
        </c:txPr>
        <c:crossAx val="785906928"/>
        <c:crosses val="autoZero"/>
        <c:auto val="1"/>
        <c:lblAlgn val="ctr"/>
        <c:lblOffset val="100"/>
        <c:noMultiLvlLbl val="0"/>
      </c:catAx>
      <c:valAx>
        <c:axId val="785906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rgbClr val="000000"/>
                    </a:solidFill>
                    <a:latin typeface="+mn-lt"/>
                    <a:ea typeface="+mn-ea"/>
                    <a:cs typeface="+mn-cs"/>
                  </a:defRPr>
                </a:pPr>
                <a:r>
                  <a:rPr lang="en-US"/>
                  <a:t>kWh</a:t>
                </a:r>
              </a:p>
            </c:rich>
          </c:tx>
          <c:overlay val="0"/>
          <c:spPr>
            <a:noFill/>
            <a:ln>
              <a:noFill/>
            </a:ln>
            <a:effectLst/>
          </c:spPr>
          <c:txPr>
            <a:bodyPr rot="-5400000" spcFirstLastPara="1" vertOverflow="ellipsis" vert="horz" wrap="square" anchor="ctr" anchorCtr="1"/>
            <a:lstStyle/>
            <a:p>
              <a:pPr>
                <a:defRPr sz="1400" b="0" i="0" u="none" strike="noStrike" kern="1200" baseline="0">
                  <a:solidFill>
                    <a:srgbClr val="000000"/>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en-US"/>
          </a:p>
        </c:txPr>
        <c:crossAx val="785908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US"/>
              <a:t>Monthly Gas Usage (therms)</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'Section 3 - Energy Usage'!$G$3</c:f>
              <c:strCache>
                <c:ptCount val="1"/>
                <c:pt idx="0">
                  <c:v>20xx</c:v>
                </c:pt>
              </c:strCache>
            </c:strRef>
          </c:tx>
          <c:spPr>
            <a:solidFill>
              <a:srgbClr val="006595"/>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Usage'!$G$4:$G$15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0-E4DD-47A8-B0AD-8E8C12FBDD4C}"/>
            </c:ext>
          </c:extLst>
        </c:ser>
        <c:ser>
          <c:idx val="1"/>
          <c:order val="1"/>
          <c:tx>
            <c:strRef>
              <c:f>'Section 3 - Energy Usage'!$H$3</c:f>
              <c:strCache>
                <c:ptCount val="1"/>
                <c:pt idx="0">
                  <c:v>20xx</c:v>
                </c:pt>
              </c:strCache>
            </c:strRef>
          </c:tx>
          <c:spPr>
            <a:solidFill>
              <a:srgbClr val="BABBAC"/>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Usage'!$H$4:$H$15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1-E4DD-47A8-B0AD-8E8C12FBDD4C}"/>
            </c:ext>
          </c:extLst>
        </c:ser>
        <c:ser>
          <c:idx val="2"/>
          <c:order val="2"/>
          <c:tx>
            <c:strRef>
              <c:f>'Section 3 - Energy Usage'!$I$3</c:f>
              <c:strCache>
                <c:ptCount val="1"/>
                <c:pt idx="0">
                  <c:v>20xx</c:v>
                </c:pt>
              </c:strCache>
            </c:strRef>
          </c:tx>
          <c:spPr>
            <a:solidFill>
              <a:srgbClr val="FDB813"/>
            </a:solidFill>
            <a:ln>
              <a:noFill/>
            </a:ln>
            <a:effectLst/>
          </c:spPr>
          <c:invertIfNegative val="0"/>
          <c:cat>
            <c:strRef>
              <c:f>'Section 3 - Energy Usage'!$B$4:$B$15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'Section 3 - Energy Usage'!$I$4:$I$15</c:f>
              <c:numCache>
                <c:formatCode>_(* #,##0_);_(* \(#,##0\);_(* "-"??_);_(@_)</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E4DD-47A8-B0AD-8E8C12FBDD4C}"/>
            </c:ext>
          </c:extLst>
        </c:ser>
        <c:dLbls>
          <c:showLegendKey val="0"/>
          <c:showVal val="0"/>
          <c:showCatName val="0"/>
          <c:showSerName val="0"/>
          <c:showPercent val="0"/>
          <c:showBubbleSize val="0"/>
        </c:dLbls>
        <c:gapWidth val="219"/>
        <c:overlap val="-27"/>
        <c:axId val="785847232"/>
        <c:axId val="785839032"/>
      </c:barChart>
      <c:catAx>
        <c:axId val="78584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785839032"/>
        <c:crosses val="autoZero"/>
        <c:auto val="1"/>
        <c:lblAlgn val="ctr"/>
        <c:lblOffset val="100"/>
        <c:noMultiLvlLbl val="0"/>
      </c:catAx>
      <c:valAx>
        <c:axId val="78583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US"/>
                  <a:t>therms</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785847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53340</xdr:colOff>
      <xdr:row>1</xdr:row>
      <xdr:rowOff>19050</xdr:rowOff>
    </xdr:from>
    <xdr:to>
      <xdr:col>12</xdr:col>
      <xdr:colOff>57150</xdr:colOff>
      <xdr:row>26</xdr:row>
      <xdr:rowOff>22860</xdr:rowOff>
    </xdr:to>
    <xdr:sp macro="" textlink="">
      <xdr:nvSpPr>
        <xdr:cNvPr id="2" name="Rounded Rectangle 17">
          <a:extLst>
            <a:ext uri="{FF2B5EF4-FFF2-40B4-BE49-F238E27FC236}">
              <a16:creationId xmlns:a16="http://schemas.microsoft.com/office/drawing/2014/main" id="{6260658F-CD25-478F-9CAA-E9F73889BF8B}"/>
            </a:ext>
          </a:extLst>
        </xdr:cNvPr>
        <xdr:cNvSpPr/>
      </xdr:nvSpPr>
      <xdr:spPr>
        <a:xfrm>
          <a:off x="53340" y="201930"/>
          <a:ext cx="7319010" cy="4575810"/>
        </a:xfrm>
        <a:prstGeom prst="roundRect">
          <a:avLst>
            <a:gd name="adj" fmla="val 4018"/>
          </a:avLst>
        </a:prstGeom>
        <a:solidFill>
          <a:schemeClr val="accent5">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rtlCol="0" anchor="ctr"/>
        <a:lstStyle/>
        <a:p>
          <a:endParaRPr lang="en-US" sz="1100">
            <a:solidFill>
              <a:sysClr val="windowText" lastClr="000000"/>
            </a:solidFill>
            <a:latin typeface="+mn-lt"/>
            <a:cs typeface="Arial" panose="020B0604020202020204" pitchFamily="34" charset="0"/>
          </a:endParaRPr>
        </a:p>
        <a:p>
          <a:endParaRPr lang="en-US" sz="1100">
            <a:solidFill>
              <a:sysClr val="windowText" lastClr="000000"/>
            </a:solidFill>
            <a:latin typeface="+mn-lt"/>
            <a:cs typeface="Arial" panose="020B0604020202020204" pitchFamily="34" charset="0"/>
          </a:endParaRPr>
        </a:p>
        <a:p>
          <a:endParaRPr lang="en-US" sz="1100">
            <a:solidFill>
              <a:sysClr val="windowText" lastClr="000000"/>
            </a:solidFill>
            <a:latin typeface="+mn-lt"/>
            <a:cs typeface="Arial" panose="020B0604020202020204" pitchFamily="34" charset="0"/>
          </a:endParaRPr>
        </a:p>
        <a:p>
          <a:endParaRPr lang="en-US" sz="1100">
            <a:solidFill>
              <a:sysClr val="windowText" lastClr="000000"/>
            </a:solidFill>
            <a:latin typeface="+mn-lt"/>
            <a:cs typeface="Arial" panose="020B0604020202020204" pitchFamily="34" charset="0"/>
          </a:endParaRPr>
        </a:p>
        <a:p>
          <a:r>
            <a:rPr lang="en-US" sz="1100">
              <a:solidFill>
                <a:sysClr val="windowText" lastClr="000000"/>
              </a:solidFill>
              <a:latin typeface="+mn-lt"/>
              <a:cs typeface="Arial" panose="020B0604020202020204" pitchFamily="34" charset="0"/>
            </a:rPr>
            <a:t>This</a:t>
          </a:r>
          <a:r>
            <a:rPr lang="en-US" sz="1100" baseline="0">
              <a:solidFill>
                <a:sysClr val="windowText" lastClr="000000"/>
              </a:solidFill>
              <a:latin typeface="+mn-lt"/>
              <a:cs typeface="Arial" panose="020B0604020202020204" pitchFamily="34" charset="0"/>
            </a:rPr>
            <a:t> workbook was developed to support custom projects under Energy Trust's Existing Building program. It can be used by Allied Technical Assistance Contractors (ATACs) in conjunction with the Technical Analysis Study (TAS) template provided by the Existing Buildings Program Management Contractor (PMC), TRC.  </a:t>
          </a:r>
        </a:p>
        <a:p>
          <a:endParaRPr lang="en-US" sz="1100" baseline="0">
            <a:solidFill>
              <a:sysClr val="windowText" lastClr="000000"/>
            </a:solidFill>
            <a:latin typeface="+mn-lt"/>
            <a:cs typeface="Arial" panose="020B0604020202020204" pitchFamily="34" charset="0"/>
          </a:endParaRPr>
        </a:p>
        <a:p>
          <a:r>
            <a:rPr lang="en-US" sz="1100" baseline="0">
              <a:solidFill>
                <a:sysClr val="windowText" lastClr="000000"/>
              </a:solidFill>
              <a:latin typeface="+mn-lt"/>
              <a:cs typeface="Arial" panose="020B0604020202020204" pitchFamily="34" charset="0"/>
            </a:rPr>
            <a:t>Each tab of this workbook correlates to the section of the TAS template and contains the tables in the respective sections of the TAS. ATACs can fill out the tables in this workbook and copy them into the TAS report which will be submitted to the PMC for review. </a:t>
          </a:r>
          <a:r>
            <a:rPr lang="en-US" sz="1100" b="1" baseline="0">
              <a:solidFill>
                <a:sysClr val="windowText" lastClr="000000"/>
              </a:solidFill>
              <a:latin typeface="+mn-lt"/>
              <a:cs typeface="Arial" panose="020B0604020202020204" pitchFamily="34" charset="0"/>
            </a:rPr>
            <a:t>Note that use of this workbook is not required.</a:t>
          </a:r>
          <a:r>
            <a:rPr lang="en-US" sz="1100" baseline="0">
              <a:solidFill>
                <a:sysClr val="windowText" lastClr="000000"/>
              </a:solidFill>
              <a:latin typeface="+mn-lt"/>
              <a:cs typeface="Arial" panose="020B0604020202020204" pitchFamily="34" charset="0"/>
            </a:rPr>
            <a:t> </a:t>
          </a:r>
        </a:p>
        <a:p>
          <a:endParaRPr lang="en-US" sz="1100" baseline="0">
            <a:solidFill>
              <a:sysClr val="windowText" lastClr="000000"/>
            </a:solidFill>
            <a:latin typeface="+mn-lt"/>
            <a:cs typeface="Arial" panose="020B0604020202020204" pitchFamily="34" charset="0"/>
          </a:endParaRPr>
        </a:p>
        <a:p>
          <a:r>
            <a:rPr lang="en-US" sz="1100" baseline="0">
              <a:solidFill>
                <a:sysClr val="windowText" lastClr="000000"/>
              </a:solidFill>
              <a:latin typeface="+mn-lt"/>
              <a:cs typeface="Arial" panose="020B0604020202020204" pitchFamily="34" charset="0"/>
            </a:rPr>
            <a:t>The sections of the TAS template included in the tabs are: </a:t>
          </a:r>
        </a:p>
        <a:p>
          <a:r>
            <a:rPr lang="en-US" sz="1100" b="1">
              <a:solidFill>
                <a:sysClr val="windowText" lastClr="000000"/>
              </a:solidFill>
              <a:latin typeface="+mn-lt"/>
              <a:cs typeface="Arial" panose="020B0604020202020204" pitchFamily="34" charset="0"/>
            </a:rPr>
            <a:t>Section 1</a:t>
          </a:r>
          <a:r>
            <a:rPr lang="en-US" sz="1100">
              <a:solidFill>
                <a:sysClr val="windowText" lastClr="000000"/>
              </a:solidFill>
              <a:latin typeface="+mn-lt"/>
              <a:cs typeface="Arial" panose="020B0604020202020204" pitchFamily="34" charset="0"/>
            </a:rPr>
            <a:t>. Key Contact Information</a:t>
          </a:r>
        </a:p>
        <a:p>
          <a:r>
            <a:rPr lang="en-US" sz="1100" b="1">
              <a:solidFill>
                <a:sysClr val="windowText" lastClr="000000"/>
              </a:solidFill>
              <a:latin typeface="+mn-lt"/>
              <a:cs typeface="Arial" panose="020B0604020202020204" pitchFamily="34" charset="0"/>
            </a:rPr>
            <a:t>Section 2.1</a:t>
          </a:r>
          <a:r>
            <a:rPr lang="en-US" sz="1100">
              <a:solidFill>
                <a:sysClr val="windowText" lastClr="000000"/>
              </a:solidFill>
              <a:latin typeface="+mn-lt"/>
              <a:cs typeface="Arial" panose="020B0604020202020204" pitchFamily="34" charset="0"/>
            </a:rPr>
            <a:t>. Energy Use &amp; Savings Summary</a:t>
          </a:r>
        </a:p>
        <a:p>
          <a:r>
            <a:rPr lang="en-US" sz="1100" b="1">
              <a:solidFill>
                <a:sysClr val="windowText" lastClr="000000"/>
              </a:solidFill>
              <a:latin typeface="+mn-lt"/>
              <a:cs typeface="Arial" panose="020B0604020202020204" pitchFamily="34" charset="0"/>
            </a:rPr>
            <a:t>Section 2.2</a:t>
          </a:r>
          <a:r>
            <a:rPr lang="en-US" sz="1100">
              <a:solidFill>
                <a:sysClr val="windowText" lastClr="000000"/>
              </a:solidFill>
              <a:latin typeface="+mn-lt"/>
              <a:cs typeface="Arial" panose="020B0604020202020204" pitchFamily="34" charset="0"/>
            </a:rPr>
            <a:t>: Energy Efficiency Measure (EEM) Summary – Custom Track</a:t>
          </a:r>
        </a:p>
        <a:p>
          <a:r>
            <a:rPr lang="en-US" sz="1100" b="1">
              <a:solidFill>
                <a:sysClr val="windowText" lastClr="000000"/>
              </a:solidFill>
              <a:latin typeface="+mn-lt"/>
              <a:cs typeface="Arial" panose="020B0604020202020204" pitchFamily="34" charset="0"/>
            </a:rPr>
            <a:t>Section 2.3</a:t>
          </a:r>
          <a:r>
            <a:rPr lang="en-US" sz="1100">
              <a:solidFill>
                <a:sysClr val="windowText" lastClr="000000"/>
              </a:solidFill>
              <a:latin typeface="+mn-lt"/>
              <a:cs typeface="Arial" panose="020B0604020202020204" pitchFamily="34" charset="0"/>
            </a:rPr>
            <a:t>: Energy Efficiency Measure (EEM) Summary – Standard (Prescriptive) Track</a:t>
          </a:r>
        </a:p>
        <a:p>
          <a:r>
            <a:rPr lang="en-US" sz="1100" b="1">
              <a:solidFill>
                <a:sysClr val="windowText" lastClr="000000"/>
              </a:solidFill>
              <a:latin typeface="+mn-lt"/>
              <a:cs typeface="Arial" panose="020B0604020202020204" pitchFamily="34" charset="0"/>
            </a:rPr>
            <a:t>Section 3</a:t>
          </a:r>
          <a:r>
            <a:rPr lang="en-US" sz="1100">
              <a:solidFill>
                <a:sysClr val="windowText" lastClr="000000"/>
              </a:solidFill>
              <a:latin typeface="+mn-lt"/>
              <a:cs typeface="Arial" panose="020B0604020202020204" pitchFamily="34" charset="0"/>
            </a:rPr>
            <a:t>: Historical Energy Usage</a:t>
          </a:r>
        </a:p>
        <a:p>
          <a:r>
            <a:rPr lang="en-US" sz="1100" b="1">
              <a:solidFill>
                <a:sysClr val="windowText" lastClr="000000"/>
              </a:solidFill>
              <a:latin typeface="+mn-lt"/>
              <a:cs typeface="Arial" panose="020B0604020202020204" pitchFamily="34" charset="0"/>
            </a:rPr>
            <a:t>Section 5</a:t>
          </a:r>
          <a:r>
            <a:rPr lang="en-US" sz="1100">
              <a:solidFill>
                <a:sysClr val="windowText" lastClr="000000"/>
              </a:solidFill>
              <a:latin typeface="+mn-lt"/>
              <a:cs typeface="Arial" panose="020B0604020202020204" pitchFamily="34" charset="0"/>
            </a:rPr>
            <a:t>: Detailed EEM Description </a:t>
          </a:r>
        </a:p>
        <a:p>
          <a:r>
            <a:rPr lang="en-US" sz="1100" b="1" baseline="0">
              <a:solidFill>
                <a:sysClr val="windowText" lastClr="000000"/>
              </a:solidFill>
              <a:latin typeface="+mn-lt"/>
              <a:cs typeface="Arial" panose="020B0604020202020204" pitchFamily="34" charset="0"/>
            </a:rPr>
            <a:t>Modeled Energy vs Baseline Energy Usage Table</a:t>
          </a:r>
        </a:p>
        <a:p>
          <a:r>
            <a:rPr lang="en-US" sz="1100" b="1" baseline="0">
              <a:solidFill>
                <a:sysClr val="windowText" lastClr="000000"/>
              </a:solidFill>
              <a:latin typeface="+mn-lt"/>
              <a:cs typeface="Arial" panose="020B0604020202020204" pitchFamily="34" charset="0"/>
            </a:rPr>
            <a:t>Utility Rates: </a:t>
          </a:r>
          <a:r>
            <a:rPr lang="en-US" sz="1100" b="0" baseline="0">
              <a:solidFill>
                <a:sysClr val="windowText" lastClr="000000"/>
              </a:solidFill>
              <a:latin typeface="+mn-lt"/>
              <a:cs typeface="Arial" panose="020B0604020202020204" pitchFamily="34" charset="0"/>
            </a:rPr>
            <a:t>Blended Utility Rates, Water &amp; Wastewater Rates</a:t>
          </a:r>
          <a:endParaRPr lang="en-US" sz="1100" b="1">
            <a:solidFill>
              <a:sysClr val="windowText" lastClr="000000"/>
            </a:solidFill>
            <a:latin typeface="+mn-lt"/>
            <a:cs typeface="Arial" panose="020B0604020202020204" pitchFamily="34" charset="0"/>
          </a:endParaRPr>
        </a:p>
        <a:p>
          <a:endParaRPr lang="en-US" sz="1100">
            <a:solidFill>
              <a:sysClr val="windowText" lastClr="000000"/>
            </a:solidFill>
            <a:latin typeface="+mn-lt"/>
            <a:cs typeface="Arial" panose="020B0604020202020204" pitchFamily="34" charset="0"/>
          </a:endParaRPr>
        </a:p>
        <a:p>
          <a:r>
            <a:rPr lang="en-US" sz="1100">
              <a:solidFill>
                <a:sysClr val="windowText" lastClr="000000"/>
              </a:solidFill>
              <a:latin typeface="+mn-lt"/>
              <a:cs typeface="Arial" panose="020B0604020202020204" pitchFamily="34" charset="0"/>
            </a:rPr>
            <a:t>To assist the ATACs and increase</a:t>
          </a:r>
          <a:r>
            <a:rPr lang="en-US" sz="1100" baseline="0">
              <a:solidFill>
                <a:sysClr val="windowText" lastClr="000000"/>
              </a:solidFill>
              <a:latin typeface="+mn-lt"/>
              <a:cs typeface="Arial" panose="020B0604020202020204" pitchFamily="34" charset="0"/>
            </a:rPr>
            <a:t> efficiency, some data points are pre-calculated in the workbook. These cells are greyed out.  For questions or feedback on the workbook, email us at </a:t>
          </a:r>
          <a:r>
            <a:rPr lang="en-US" sz="1100" b="1" u="sng" baseline="0">
              <a:solidFill>
                <a:sysClr val="windowText" lastClr="000000"/>
              </a:solidFill>
              <a:latin typeface="+mn-lt"/>
              <a:cs typeface="Arial" panose="020B0604020202020204" pitchFamily="34" charset="0"/>
            </a:rPr>
            <a:t>EBcustom@trccompanies.com </a:t>
          </a:r>
        </a:p>
        <a:p>
          <a:endParaRPr lang="en-US" sz="1100" baseline="0">
            <a:solidFill>
              <a:sysClr val="windowText" lastClr="000000"/>
            </a:solidFill>
            <a:latin typeface="+mn-lt"/>
            <a:cs typeface="Arial" panose="020B0604020202020204" pitchFamily="34" charset="0"/>
          </a:endParaRPr>
        </a:p>
        <a:p>
          <a:endParaRPr lang="en-US" sz="1100" baseline="0">
            <a:solidFill>
              <a:sysClr val="windowText" lastClr="000000"/>
            </a:solidFill>
            <a:latin typeface="+mn-lt"/>
            <a:cs typeface="Arial" panose="020B0604020202020204" pitchFamily="34" charset="0"/>
          </a:endParaRPr>
        </a:p>
      </xdr:txBody>
    </xdr:sp>
    <xdr:clientData/>
  </xdr:twoCellAnchor>
  <xdr:twoCellAnchor editAs="oneCell">
    <xdr:from>
      <xdr:col>0</xdr:col>
      <xdr:colOff>129540</xdr:colOff>
      <xdr:row>1</xdr:row>
      <xdr:rowOff>22860</xdr:rowOff>
    </xdr:from>
    <xdr:to>
      <xdr:col>2</xdr:col>
      <xdr:colOff>281940</xdr:colOff>
      <xdr:row>4</xdr:row>
      <xdr:rowOff>91440</xdr:rowOff>
    </xdr:to>
    <xdr:pic>
      <xdr:nvPicPr>
        <xdr:cNvPr id="5" name="Picture 4">
          <a:extLst>
            <a:ext uri="{FF2B5EF4-FFF2-40B4-BE49-F238E27FC236}">
              <a16:creationId xmlns:a16="http://schemas.microsoft.com/office/drawing/2014/main" id="{E98FB10E-80D2-4154-8352-9A7EAECE4D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205740"/>
          <a:ext cx="1371600" cy="624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xdr:colOff>
      <xdr:row>33</xdr:row>
      <xdr:rowOff>50800</xdr:rowOff>
    </xdr:from>
    <xdr:to>
      <xdr:col>9</xdr:col>
      <xdr:colOff>676275</xdr:colOff>
      <xdr:row>57</xdr:row>
      <xdr:rowOff>22225</xdr:rowOff>
    </xdr:to>
    <xdr:graphicFrame macro="">
      <xdr:nvGraphicFramePr>
        <xdr:cNvPr id="5" name="Chart 4">
          <a:extLst>
            <a:ext uri="{FF2B5EF4-FFF2-40B4-BE49-F238E27FC236}">
              <a16:creationId xmlns:a16="http://schemas.microsoft.com/office/drawing/2014/main" id="{A97C877B-6B46-44C5-ADCB-978FAE617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34145</xdr:colOff>
      <xdr:row>33</xdr:row>
      <xdr:rowOff>57367</xdr:rowOff>
    </xdr:from>
    <xdr:to>
      <xdr:col>17</xdr:col>
      <xdr:colOff>614636</xdr:colOff>
      <xdr:row>56</xdr:row>
      <xdr:rowOff>131087</xdr:rowOff>
    </xdr:to>
    <xdr:graphicFrame macro="">
      <xdr:nvGraphicFramePr>
        <xdr:cNvPr id="6" name="Chart 5">
          <a:extLst>
            <a:ext uri="{FF2B5EF4-FFF2-40B4-BE49-F238E27FC236}">
              <a16:creationId xmlns:a16="http://schemas.microsoft.com/office/drawing/2014/main" id="{0B653F80-9439-42DB-8AA0-1D46F227C4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teelman, Patrick" id="{EB23652D-90D1-4275-80E1-AECC80F75BA3}" userId="S::psteelman@trcsolutions.com::9b7ce620-977f-4aca-8735-e8c22fcb68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2" dT="2023-02-10T23:45:51.44" personId="{EB23652D-90D1-4275-80E1-AECC80F75BA3}" id="{9F603955-D777-4937-9B49-DACE255B9476}">
    <text>Updated Monthly Electric Usage chart format (font color/sizes) to match Monthly Gas Usage chart</text>
  </threadedComment>
  <threadedComment ref="H32" dT="2023-02-10T23:50:03.42" personId="{EB23652D-90D1-4275-80E1-AECC80F75BA3}" id="{9ADCA992-E81C-427C-8C91-C8377B096EC4}" parentId="{9F603955-D777-4937-9B49-DACE255B9476}">
    <text xml:space="preserve">See Modeled vs Baseline Energy tab for additional comments.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2A7BD-FCF6-4630-9CD4-71C315014143}">
  <dimension ref="A1"/>
  <sheetViews>
    <sheetView workbookViewId="0">
      <selection activeCell="I46" sqref="I46"/>
    </sheetView>
  </sheetViews>
  <sheetFormatPr defaultRowHeight="14.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72922-D1A2-4FA8-9139-9F00EE65D60B}">
  <dimension ref="B1:G47"/>
  <sheetViews>
    <sheetView zoomScaleNormal="100" workbookViewId="0">
      <selection activeCell="J31" sqref="J31"/>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200</v>
      </c>
    </row>
    <row r="2" spans="2:5" ht="15.6">
      <c r="B2" s="4"/>
    </row>
    <row r="3" spans="2:5" ht="15.95" thickBot="1">
      <c r="B3" s="4" t="s">
        <v>150</v>
      </c>
    </row>
    <row r="4" spans="2:5" ht="14.45" customHeight="1" thickBot="1">
      <c r="B4" s="153" t="s">
        <v>201</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156A7-9F68-4EE6-8653-13E424FEE8C5}">
  <dimension ref="B1:G47"/>
  <sheetViews>
    <sheetView zoomScaleNormal="100" workbookViewId="0">
      <selection activeCell="B5" sqref="B5:D18"/>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202</v>
      </c>
    </row>
    <row r="2" spans="2:5" ht="15.6">
      <c r="B2" s="4"/>
    </row>
    <row r="3" spans="2:5" ht="15.95" thickBot="1">
      <c r="B3" s="4" t="s">
        <v>150</v>
      </c>
    </row>
    <row r="4" spans="2:5" ht="14.45" customHeight="1" thickBot="1">
      <c r="B4" s="153" t="s">
        <v>203</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57CD5-9A74-4033-9FF1-9EC220DCCC33}">
  <dimension ref="B1:G47"/>
  <sheetViews>
    <sheetView zoomScaleNormal="100" workbookViewId="0">
      <selection activeCell="B5" sqref="B5:D18"/>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204</v>
      </c>
    </row>
    <row r="2" spans="2:5" ht="15.6">
      <c r="B2" s="4"/>
    </row>
    <row r="3" spans="2:5" ht="15.95" thickBot="1">
      <c r="B3" s="4" t="s">
        <v>150</v>
      </c>
    </row>
    <row r="4" spans="2:5" ht="14.45" customHeight="1" thickBot="1">
      <c r="B4" s="153" t="s">
        <v>205</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C6A8-AFE3-4823-82BE-463C0A7663F0}">
  <dimension ref="B1:G47"/>
  <sheetViews>
    <sheetView zoomScaleNormal="100" workbookViewId="0">
      <selection activeCell="G55" sqref="G55"/>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206</v>
      </c>
    </row>
    <row r="2" spans="2:5" ht="15.6">
      <c r="B2" s="4"/>
    </row>
    <row r="3" spans="2:5" ht="15.95" thickBot="1">
      <c r="B3" s="4" t="s">
        <v>150</v>
      </c>
    </row>
    <row r="4" spans="2:5" ht="14.45" customHeight="1" thickBot="1">
      <c r="B4" s="153" t="s">
        <v>207</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B604-181A-4F17-993A-77584351AED2}">
  <dimension ref="B1:G47"/>
  <sheetViews>
    <sheetView zoomScaleNormal="100" workbookViewId="0">
      <selection activeCell="I18" sqref="I18"/>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208</v>
      </c>
    </row>
    <row r="2" spans="2:5" ht="15.6">
      <c r="B2" s="4"/>
    </row>
    <row r="3" spans="2:5" ht="15.95" thickBot="1">
      <c r="B3" s="4" t="s">
        <v>150</v>
      </c>
    </row>
    <row r="4" spans="2:5" ht="14.45" customHeight="1" thickBot="1">
      <c r="B4" s="153" t="s">
        <v>209</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FA44-AFB0-4BFC-9F3F-72A055CEE6E4}">
  <dimension ref="B1:G47"/>
  <sheetViews>
    <sheetView zoomScaleNormal="100" workbookViewId="0">
      <selection activeCell="H15" sqref="H15"/>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210</v>
      </c>
    </row>
    <row r="2" spans="2:5" ht="15.6">
      <c r="B2" s="4"/>
    </row>
    <row r="3" spans="2:5" ht="15.95" thickBot="1">
      <c r="B3" s="4" t="s">
        <v>150</v>
      </c>
    </row>
    <row r="4" spans="2:5" ht="14.45" customHeight="1" thickBot="1">
      <c r="B4" s="153" t="s">
        <v>211</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883A-6469-4B7A-92CB-B027DCE33DE8}">
  <dimension ref="B1:G47"/>
  <sheetViews>
    <sheetView zoomScaleNormal="100" workbookViewId="0">
      <selection activeCell="K18" sqref="K18"/>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212</v>
      </c>
    </row>
    <row r="2" spans="2:5" ht="15.6">
      <c r="B2" s="4"/>
    </row>
    <row r="3" spans="2:5" ht="15.95" thickBot="1">
      <c r="B3" s="4" t="s">
        <v>150</v>
      </c>
    </row>
    <row r="4" spans="2:5" ht="14.45" customHeight="1" thickBot="1">
      <c r="B4" s="153" t="s">
        <v>213</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3009-E88D-4B02-A7F2-1E528576D07E}">
  <dimension ref="B1:H17"/>
  <sheetViews>
    <sheetView zoomScale="130" zoomScaleNormal="130" workbookViewId="0">
      <selection activeCell="D9" sqref="D9"/>
    </sheetView>
  </sheetViews>
  <sheetFormatPr defaultRowHeight="14.45"/>
  <cols>
    <col min="1" max="1" width="2.42578125" customWidth="1"/>
    <col min="2" max="2" width="12.42578125" customWidth="1"/>
    <col min="3" max="8" width="12.42578125" style="20" customWidth="1"/>
  </cols>
  <sheetData>
    <row r="1" spans="2:8" ht="15.6">
      <c r="B1" s="4" t="s">
        <v>0</v>
      </c>
    </row>
    <row r="2" spans="2:8">
      <c r="B2" s="123" t="s">
        <v>1</v>
      </c>
      <c r="C2" s="125" t="s">
        <v>2</v>
      </c>
      <c r="D2" s="126"/>
      <c r="E2" s="127"/>
      <c r="F2" s="125" t="s">
        <v>3</v>
      </c>
      <c r="G2" s="126"/>
      <c r="H2" s="127"/>
    </row>
    <row r="3" spans="2:8" ht="26.1">
      <c r="B3" s="124"/>
      <c r="C3" s="28" t="s">
        <v>4</v>
      </c>
      <c r="D3" s="28" t="s">
        <v>5</v>
      </c>
      <c r="E3" s="28" t="s">
        <v>6</v>
      </c>
      <c r="F3" s="28" t="s">
        <v>4</v>
      </c>
      <c r="G3" s="28" t="s">
        <v>5</v>
      </c>
      <c r="H3" s="28" t="s">
        <v>6</v>
      </c>
    </row>
    <row r="4" spans="2:8">
      <c r="B4" s="85" t="s">
        <v>7</v>
      </c>
      <c r="C4" s="86"/>
      <c r="D4" s="86"/>
      <c r="E4" s="69" t="e">
        <f>(C4-D4)/C4</f>
        <v>#DIV/0!</v>
      </c>
      <c r="F4" s="68"/>
      <c r="G4" s="68"/>
      <c r="H4" s="69" t="e">
        <f>(F4-G4)/F4</f>
        <v>#DIV/0!</v>
      </c>
    </row>
    <row r="5" spans="2:8">
      <c r="B5" s="85" t="s">
        <v>8</v>
      </c>
      <c r="C5" s="86"/>
      <c r="D5" s="86"/>
      <c r="E5" s="69" t="e">
        <f t="shared" ref="E5:E16" si="0">(C5-D5)/C5</f>
        <v>#DIV/0!</v>
      </c>
      <c r="F5" s="68"/>
      <c r="G5" s="68"/>
      <c r="H5" s="69" t="e">
        <f t="shared" ref="H5:H16" si="1">(F5-G5)/F5</f>
        <v>#DIV/0!</v>
      </c>
    </row>
    <row r="6" spans="2:8">
      <c r="B6" s="85" t="s">
        <v>9</v>
      </c>
      <c r="C6" s="86"/>
      <c r="D6" s="86"/>
      <c r="E6" s="69" t="e">
        <f t="shared" si="0"/>
        <v>#DIV/0!</v>
      </c>
      <c r="F6" s="68"/>
      <c r="G6" s="68"/>
      <c r="H6" s="69" t="e">
        <f t="shared" si="1"/>
        <v>#DIV/0!</v>
      </c>
    </row>
    <row r="7" spans="2:8">
      <c r="B7" s="85" t="s">
        <v>10</v>
      </c>
      <c r="C7" s="86"/>
      <c r="D7" s="86"/>
      <c r="E7" s="69" t="e">
        <f t="shared" si="0"/>
        <v>#DIV/0!</v>
      </c>
      <c r="F7" s="68"/>
      <c r="G7" s="68"/>
      <c r="H7" s="69" t="e">
        <f t="shared" si="1"/>
        <v>#DIV/0!</v>
      </c>
    </row>
    <row r="8" spans="2:8">
      <c r="B8" s="85" t="s">
        <v>11</v>
      </c>
      <c r="C8" s="86"/>
      <c r="D8" s="86"/>
      <c r="E8" s="69" t="e">
        <f t="shared" si="0"/>
        <v>#DIV/0!</v>
      </c>
      <c r="F8" s="68"/>
      <c r="G8" s="68"/>
      <c r="H8" s="69" t="e">
        <f t="shared" si="1"/>
        <v>#DIV/0!</v>
      </c>
    </row>
    <row r="9" spans="2:8">
      <c r="B9" s="85" t="s">
        <v>12</v>
      </c>
      <c r="C9" s="86"/>
      <c r="D9" s="86"/>
      <c r="E9" s="69" t="e">
        <f t="shared" si="0"/>
        <v>#DIV/0!</v>
      </c>
      <c r="F9" s="68"/>
      <c r="G9" s="68"/>
      <c r="H9" s="69" t="e">
        <f t="shared" si="1"/>
        <v>#DIV/0!</v>
      </c>
    </row>
    <row r="10" spans="2:8">
      <c r="B10" s="85" t="s">
        <v>13</v>
      </c>
      <c r="C10" s="86"/>
      <c r="D10" s="86"/>
      <c r="E10" s="69" t="e">
        <f t="shared" si="0"/>
        <v>#DIV/0!</v>
      </c>
      <c r="F10" s="68"/>
      <c r="G10" s="86"/>
      <c r="H10" s="69" t="e">
        <f t="shared" si="1"/>
        <v>#DIV/0!</v>
      </c>
    </row>
    <row r="11" spans="2:8">
      <c r="B11" s="85" t="s">
        <v>14</v>
      </c>
      <c r="C11" s="86"/>
      <c r="D11" s="86"/>
      <c r="E11" s="69" t="e">
        <f t="shared" si="0"/>
        <v>#DIV/0!</v>
      </c>
      <c r="F11" s="68"/>
      <c r="G11" s="86"/>
      <c r="H11" s="69" t="e">
        <f t="shared" si="1"/>
        <v>#DIV/0!</v>
      </c>
    </row>
    <row r="12" spans="2:8">
      <c r="B12" s="85" t="s">
        <v>15</v>
      </c>
      <c r="C12" s="86"/>
      <c r="D12" s="86"/>
      <c r="E12" s="69" t="e">
        <f t="shared" si="0"/>
        <v>#DIV/0!</v>
      </c>
      <c r="F12" s="68"/>
      <c r="G12" s="86"/>
      <c r="H12" s="69" t="e">
        <f t="shared" si="1"/>
        <v>#DIV/0!</v>
      </c>
    </row>
    <row r="13" spans="2:8">
      <c r="B13" s="85" t="s">
        <v>16</v>
      </c>
      <c r="C13" s="86"/>
      <c r="D13" s="86"/>
      <c r="E13" s="69" t="e">
        <f t="shared" si="0"/>
        <v>#DIV/0!</v>
      </c>
      <c r="F13" s="68"/>
      <c r="G13" s="86"/>
      <c r="H13" s="69" t="e">
        <f t="shared" si="1"/>
        <v>#DIV/0!</v>
      </c>
    </row>
    <row r="14" spans="2:8">
      <c r="B14" s="85" t="s">
        <v>17</v>
      </c>
      <c r="C14" s="86"/>
      <c r="D14" s="86"/>
      <c r="E14" s="69" t="e">
        <f t="shared" si="0"/>
        <v>#DIV/0!</v>
      </c>
      <c r="F14" s="68"/>
      <c r="G14" s="86"/>
      <c r="H14" s="69" t="e">
        <f t="shared" si="1"/>
        <v>#DIV/0!</v>
      </c>
    </row>
    <row r="15" spans="2:8">
      <c r="B15" s="85" t="s">
        <v>18</v>
      </c>
      <c r="C15" s="86"/>
      <c r="D15" s="86"/>
      <c r="E15" s="69" t="e">
        <f t="shared" si="0"/>
        <v>#DIV/0!</v>
      </c>
      <c r="F15" s="68"/>
      <c r="G15" s="86"/>
      <c r="H15" s="69" t="e">
        <f t="shared" si="1"/>
        <v>#DIV/0!</v>
      </c>
    </row>
    <row r="16" spans="2:8">
      <c r="B16" s="28" t="s">
        <v>19</v>
      </c>
      <c r="C16" s="87">
        <f>SUM(C4:C15)</f>
        <v>0</v>
      </c>
      <c r="D16" s="70">
        <f>SUM(D4:D15)</f>
        <v>0</v>
      </c>
      <c r="E16" s="71" t="e">
        <f t="shared" si="0"/>
        <v>#DIV/0!</v>
      </c>
      <c r="F16" s="70">
        <f>SUM(F4:F15)</f>
        <v>0</v>
      </c>
      <c r="G16" s="70">
        <f>SUM(G4:G15)</f>
        <v>0</v>
      </c>
      <c r="H16" s="71" t="e">
        <f t="shared" si="1"/>
        <v>#DIV/0!</v>
      </c>
    </row>
    <row r="17" spans="2:2">
      <c r="B17" s="67" t="s">
        <v>20</v>
      </c>
    </row>
  </sheetData>
  <mergeCells count="3">
    <mergeCell ref="B2:B3"/>
    <mergeCell ref="C2:E2"/>
    <mergeCell ref="F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2A10F-EDF7-4E82-92D6-E22C2511C08C}">
  <dimension ref="B1:L20"/>
  <sheetViews>
    <sheetView topLeftCell="A4" zoomScale="130" zoomScaleNormal="130" workbookViewId="0">
      <selection activeCell="I12" sqref="I12"/>
    </sheetView>
  </sheetViews>
  <sheetFormatPr defaultColWidth="8.85546875" defaultRowHeight="12.95"/>
  <cols>
    <col min="1" max="1" width="2.42578125" style="12" customWidth="1"/>
    <col min="2" max="2" width="22.140625" style="12" customWidth="1"/>
    <col min="3" max="5" width="12.5703125" style="16" customWidth="1"/>
    <col min="6" max="6" width="22.42578125" style="12" customWidth="1"/>
    <col min="7" max="8" width="8.85546875" style="12"/>
    <col min="9" max="9" width="24.5703125" style="12" customWidth="1"/>
    <col min="10" max="10" width="15.42578125" style="12" customWidth="1"/>
    <col min="11" max="11" width="15.140625" style="12" customWidth="1"/>
    <col min="12" max="12" width="15.85546875" style="12" customWidth="1"/>
    <col min="13" max="13" width="18.42578125" style="12" bestFit="1" customWidth="1"/>
    <col min="14" max="16384" width="8.85546875" style="12"/>
  </cols>
  <sheetData>
    <row r="1" spans="2:12" ht="26.1" customHeight="1">
      <c r="B1" s="94" t="s">
        <v>21</v>
      </c>
    </row>
    <row r="2" spans="2:12">
      <c r="B2" s="125" t="s">
        <v>21</v>
      </c>
      <c r="C2" s="126"/>
      <c r="D2" s="126"/>
      <c r="E2" s="126"/>
      <c r="F2" s="127"/>
    </row>
    <row r="3" spans="2:12" ht="26.1" customHeight="1">
      <c r="B3" s="130" t="s">
        <v>22</v>
      </c>
      <c r="C3" s="28" t="s">
        <v>23</v>
      </c>
      <c r="D3" s="28" t="s">
        <v>24</v>
      </c>
      <c r="E3" s="19" t="s">
        <v>25</v>
      </c>
      <c r="F3" s="130" t="s">
        <v>26</v>
      </c>
    </row>
    <row r="4" spans="2:12" ht="26.1" customHeight="1">
      <c r="B4" s="130"/>
      <c r="C4" s="28" t="s">
        <v>27</v>
      </c>
      <c r="D4" s="28" t="s">
        <v>28</v>
      </c>
      <c r="E4" s="28" t="s">
        <v>28</v>
      </c>
      <c r="F4" s="130"/>
    </row>
    <row r="5" spans="2:12" ht="18.95" customHeight="1">
      <c r="B5" s="13" t="s">
        <v>29</v>
      </c>
      <c r="C5" s="72" t="s">
        <v>30</v>
      </c>
      <c r="D5" s="96">
        <v>1.319</v>
      </c>
      <c r="E5" s="72" t="s">
        <v>31</v>
      </c>
      <c r="F5" s="72" t="s">
        <v>32</v>
      </c>
    </row>
    <row r="6" spans="2:12" ht="18.95" customHeight="1">
      <c r="B6" s="13" t="s">
        <v>33</v>
      </c>
      <c r="C6" s="72" t="s">
        <v>34</v>
      </c>
      <c r="D6" s="96">
        <v>1.167</v>
      </c>
      <c r="E6" s="72" t="s">
        <v>35</v>
      </c>
      <c r="F6" s="72" t="s">
        <v>32</v>
      </c>
    </row>
    <row r="7" spans="2:12" ht="18.95" customHeight="1">
      <c r="B7" s="13" t="s">
        <v>36</v>
      </c>
      <c r="C7" s="72" t="s">
        <v>37</v>
      </c>
      <c r="D7" s="96">
        <v>1.008</v>
      </c>
      <c r="E7" s="72" t="s">
        <v>38</v>
      </c>
      <c r="F7" s="72" t="s">
        <v>32</v>
      </c>
    </row>
    <row r="8" spans="2:12" ht="26.1" customHeight="1"/>
    <row r="9" spans="2:12" ht="26.1" customHeight="1">
      <c r="B9" s="94" t="s">
        <v>39</v>
      </c>
    </row>
    <row r="10" spans="2:12">
      <c r="B10" s="131" t="s">
        <v>40</v>
      </c>
      <c r="C10" s="131"/>
      <c r="D10" s="131"/>
      <c r="E10" s="131"/>
      <c r="F10" s="131"/>
    </row>
    <row r="11" spans="2:12" ht="39">
      <c r="B11" s="26" t="s">
        <v>41</v>
      </c>
      <c r="C11" s="26" t="s">
        <v>42</v>
      </c>
      <c r="D11" s="26" t="s">
        <v>43</v>
      </c>
      <c r="E11" s="26" t="s">
        <v>44</v>
      </c>
      <c r="F11" s="26" t="s">
        <v>45</v>
      </c>
    </row>
    <row r="12" spans="2:12" ht="27.6" customHeight="1">
      <c r="B12" s="88" t="s">
        <v>46</v>
      </c>
      <c r="C12" s="90" t="s">
        <v>47</v>
      </c>
      <c r="D12" s="92">
        <v>18.53</v>
      </c>
      <c r="E12" s="93">
        <v>45660</v>
      </c>
      <c r="F12" s="29" t="s">
        <v>48</v>
      </c>
    </row>
    <row r="13" spans="2:12" ht="27.6" customHeight="1">
      <c r="B13" s="88" t="s">
        <v>49</v>
      </c>
      <c r="C13" s="90" t="s">
        <v>47</v>
      </c>
      <c r="D13" s="92">
        <v>14.42</v>
      </c>
      <c r="E13" s="93">
        <v>45660</v>
      </c>
      <c r="F13" s="29" t="s">
        <v>50</v>
      </c>
    </row>
    <row r="14" spans="2:12">
      <c r="B14" s="89" t="s">
        <v>51</v>
      </c>
      <c r="C14" s="91" t="s">
        <v>52</v>
      </c>
      <c r="D14" s="91">
        <v>3.67</v>
      </c>
      <c r="E14" s="93">
        <v>45660</v>
      </c>
      <c r="F14" s="29" t="s">
        <v>53</v>
      </c>
      <c r="I14" s="95"/>
      <c r="J14" s="7"/>
      <c r="K14" s="7"/>
      <c r="L14" s="7"/>
    </row>
    <row r="15" spans="2:12" ht="44.45" customHeight="1">
      <c r="B15" s="1"/>
      <c r="C15" s="7"/>
      <c r="D15" s="7"/>
      <c r="E15" s="7"/>
      <c r="F15" s="7"/>
    </row>
    <row r="16" spans="2:12">
      <c r="B16" s="94" t="s">
        <v>54</v>
      </c>
      <c r="C16" s="94"/>
      <c r="D16" s="94"/>
      <c r="E16" s="94"/>
    </row>
    <row r="17" spans="2:6">
      <c r="B17" s="132" t="s">
        <v>55</v>
      </c>
      <c r="C17" s="133"/>
      <c r="D17" s="133"/>
      <c r="E17" s="133"/>
      <c r="F17" s="133"/>
    </row>
    <row r="18" spans="2:6" ht="26.1">
      <c r="B18" s="26" t="s">
        <v>56</v>
      </c>
      <c r="C18" s="26" t="s">
        <v>57</v>
      </c>
      <c r="D18" s="26" t="s">
        <v>44</v>
      </c>
      <c r="E18" s="128" t="s">
        <v>45</v>
      </c>
      <c r="F18" s="128"/>
    </row>
    <row r="19" spans="2:6" ht="12.95" customHeight="1">
      <c r="B19" s="88" t="s">
        <v>58</v>
      </c>
      <c r="C19" s="92">
        <v>2.74</v>
      </c>
      <c r="D19" s="93">
        <v>45660</v>
      </c>
      <c r="E19" s="129" t="s">
        <v>59</v>
      </c>
      <c r="F19" s="129"/>
    </row>
    <row r="20" spans="2:6">
      <c r="B20" s="88" t="s">
        <v>60</v>
      </c>
      <c r="C20" s="92">
        <v>2.69</v>
      </c>
      <c r="D20" s="93">
        <v>45660</v>
      </c>
      <c r="E20" s="129"/>
      <c r="F20" s="129"/>
    </row>
  </sheetData>
  <mergeCells count="7">
    <mergeCell ref="E18:F18"/>
    <mergeCell ref="E19:F20"/>
    <mergeCell ref="B2:F2"/>
    <mergeCell ref="B3:B4"/>
    <mergeCell ref="F3:F4"/>
    <mergeCell ref="B10:F10"/>
    <mergeCell ref="B17:F1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9ABD-4ECF-4B6C-9B4D-7DAEC69C3236}">
  <sheetPr>
    <tabColor rgb="FFFF0000"/>
  </sheetPr>
  <dimension ref="B2:D40"/>
  <sheetViews>
    <sheetView tabSelected="1" zoomScale="115" zoomScaleNormal="115" workbookViewId="0">
      <selection activeCell="D31" sqref="D31"/>
    </sheetView>
  </sheetViews>
  <sheetFormatPr defaultColWidth="8.85546875" defaultRowHeight="12.95"/>
  <cols>
    <col min="1" max="1" width="8.85546875" style="7"/>
    <col min="2" max="2" width="43.42578125" style="7" bestFit="1" customWidth="1"/>
    <col min="3" max="3" width="41" style="7" customWidth="1"/>
    <col min="4" max="16384" width="8.85546875" style="7"/>
  </cols>
  <sheetData>
    <row r="2" spans="2:3" ht="15.6">
      <c r="B2" s="4" t="s">
        <v>61</v>
      </c>
    </row>
    <row r="3" spans="2:3" ht="18" customHeight="1">
      <c r="B3" s="134" t="s">
        <v>62</v>
      </c>
      <c r="C3" s="135"/>
    </row>
    <row r="4" spans="2:3" ht="18" customHeight="1">
      <c r="B4" s="5" t="s">
        <v>63</v>
      </c>
      <c r="C4" s="6"/>
    </row>
    <row r="5" spans="2:3" ht="18" customHeight="1">
      <c r="B5" s="5" t="s">
        <v>64</v>
      </c>
      <c r="C5" s="6"/>
    </row>
    <row r="6" spans="2:3" ht="18" customHeight="1">
      <c r="B6" s="5" t="s">
        <v>65</v>
      </c>
      <c r="C6" s="6"/>
    </row>
    <row r="7" spans="2:3" ht="18" customHeight="1">
      <c r="B7" s="5" t="s">
        <v>66</v>
      </c>
      <c r="C7" s="6"/>
    </row>
    <row r="8" spans="2:3" ht="18" customHeight="1">
      <c r="B8" s="134" t="s">
        <v>67</v>
      </c>
      <c r="C8" s="135"/>
    </row>
    <row r="9" spans="2:3" ht="18" customHeight="1">
      <c r="B9" s="5" t="s">
        <v>63</v>
      </c>
      <c r="C9" s="6"/>
    </row>
    <row r="10" spans="2:3" ht="18" customHeight="1">
      <c r="B10" s="5" t="s">
        <v>64</v>
      </c>
      <c r="C10" s="6"/>
    </row>
    <row r="11" spans="2:3" ht="18" customHeight="1">
      <c r="B11" s="5" t="s">
        <v>65</v>
      </c>
      <c r="C11" s="6"/>
    </row>
    <row r="12" spans="2:3" ht="18" customHeight="1">
      <c r="B12" s="5" t="s">
        <v>66</v>
      </c>
      <c r="C12" s="6"/>
    </row>
    <row r="13" spans="2:3" ht="18" customHeight="1">
      <c r="B13" s="134" t="s">
        <v>68</v>
      </c>
      <c r="C13" s="135"/>
    </row>
    <row r="14" spans="2:3" ht="18" customHeight="1">
      <c r="B14" s="5" t="s">
        <v>63</v>
      </c>
      <c r="C14" s="6"/>
    </row>
    <row r="15" spans="2:3" ht="18" customHeight="1">
      <c r="B15" s="5" t="s">
        <v>65</v>
      </c>
      <c r="C15" s="6"/>
    </row>
    <row r="16" spans="2:3" ht="18" customHeight="1">
      <c r="B16" s="5" t="s">
        <v>66</v>
      </c>
      <c r="C16" s="6"/>
    </row>
    <row r="17" spans="2:4">
      <c r="B17" s="33" t="s">
        <v>69</v>
      </c>
    </row>
    <row r="22" spans="2:4" ht="15.6">
      <c r="B22" s="4" t="s">
        <v>70</v>
      </c>
    </row>
    <row r="23" spans="2:4" ht="18" customHeight="1">
      <c r="B23" s="134" t="s">
        <v>71</v>
      </c>
      <c r="C23" s="135"/>
    </row>
    <row r="24" spans="2:4" ht="18" customHeight="1">
      <c r="B24" s="5" t="s">
        <v>72</v>
      </c>
      <c r="C24" s="30"/>
    </row>
    <row r="25" spans="2:4" ht="18" customHeight="1">
      <c r="B25" s="5" t="s">
        <v>73</v>
      </c>
      <c r="C25" s="30"/>
    </row>
    <row r="26" spans="2:4" ht="18" customHeight="1">
      <c r="B26" s="5" t="s">
        <v>74</v>
      </c>
      <c r="C26" s="30"/>
    </row>
    <row r="27" spans="2:4" ht="18" customHeight="1">
      <c r="B27" s="5" t="s">
        <v>75</v>
      </c>
      <c r="C27" s="30"/>
    </row>
    <row r="28" spans="2:4" ht="18" customHeight="1">
      <c r="B28" s="5" t="s">
        <v>76</v>
      </c>
      <c r="C28" s="31"/>
    </row>
    <row r="29" spans="2:4" ht="18" customHeight="1">
      <c r="B29" s="5" t="s">
        <v>77</v>
      </c>
      <c r="C29" s="31"/>
    </row>
    <row r="30" spans="2:4" ht="18" customHeight="1">
      <c r="B30" s="134" t="s">
        <v>78</v>
      </c>
      <c r="C30" s="135"/>
    </row>
    <row r="31" spans="2:4" ht="18" customHeight="1">
      <c r="B31" s="5" t="s">
        <v>79</v>
      </c>
      <c r="C31" s="65">
        <f>'Section 3 - Energy Usage'!F17</f>
        <v>6000</v>
      </c>
      <c r="D31" s="33" t="s">
        <v>80</v>
      </c>
    </row>
    <row r="32" spans="2:4" ht="18" customHeight="1">
      <c r="B32" s="5" t="s">
        <v>81</v>
      </c>
      <c r="C32" s="65">
        <f>'Section 3 - Energy Usage'!J17</f>
        <v>6000</v>
      </c>
      <c r="D32" s="33" t="s">
        <v>82</v>
      </c>
    </row>
    <row r="33" spans="2:4" ht="18" customHeight="1">
      <c r="B33" s="5" t="s">
        <v>83</v>
      </c>
      <c r="C33" s="65" t="e">
        <f>'Section 3 - Energy Usage'!F24</f>
        <v>#DIV/0!</v>
      </c>
    </row>
    <row r="34" spans="2:4" ht="18" customHeight="1">
      <c r="B34" s="5" t="s">
        <v>84</v>
      </c>
      <c r="C34" s="66"/>
    </row>
    <row r="35" spans="2:4" ht="18" customHeight="1">
      <c r="B35" s="5" t="s">
        <v>85</v>
      </c>
      <c r="C35" s="66"/>
    </row>
    <row r="36" spans="2:4" ht="18" customHeight="1">
      <c r="B36" s="134" t="s">
        <v>86</v>
      </c>
      <c r="C36" s="135"/>
    </row>
    <row r="37" spans="2:4" ht="18" customHeight="1">
      <c r="B37" s="5" t="s">
        <v>87</v>
      </c>
      <c r="C37" s="30"/>
    </row>
    <row r="38" spans="2:4" ht="18" customHeight="1">
      <c r="B38" s="5" t="s">
        <v>88</v>
      </c>
      <c r="C38" s="64">
        <f>'Section 2.2 &amp; 2.3 - EEM Summary'!D15/'Section 1 &amp; 2.1'!C31</f>
        <v>0</v>
      </c>
      <c r="D38" s="33" t="s">
        <v>89</v>
      </c>
    </row>
    <row r="39" spans="2:4" ht="18" customHeight="1">
      <c r="B39" s="5" t="s">
        <v>90</v>
      </c>
      <c r="C39" s="64">
        <f>'Section 2.2 &amp; 2.3 - EEM Summary'!E15/'Section 1 &amp; 2.1'!C32</f>
        <v>0</v>
      </c>
      <c r="D39" s="33" t="s">
        <v>89</v>
      </c>
    </row>
    <row r="40" spans="2:4">
      <c r="B40" s="33" t="s">
        <v>91</v>
      </c>
    </row>
  </sheetData>
  <protectedRanges>
    <protectedRange sqref="C4:C7 C9:C12 C24:C29 C31:C35 C38:C39 C14:C16" name="Range1"/>
  </protectedRanges>
  <mergeCells count="6">
    <mergeCell ref="B36:C36"/>
    <mergeCell ref="B23:C23"/>
    <mergeCell ref="B8:C8"/>
    <mergeCell ref="B3:C3"/>
    <mergeCell ref="B30:C30"/>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15B7C-5EE8-4297-B78D-75E7E7A54C31}">
  <dimension ref="B2:T38"/>
  <sheetViews>
    <sheetView zoomScale="115" zoomScaleNormal="115" workbookViewId="0">
      <selection activeCell="B5" sqref="B5:B7"/>
    </sheetView>
  </sheetViews>
  <sheetFormatPr defaultColWidth="8.85546875" defaultRowHeight="12.95"/>
  <cols>
    <col min="1" max="1" width="8.85546875" style="8"/>
    <col min="2" max="2" width="10.140625" style="3" customWidth="1"/>
    <col min="3" max="3" width="23.5703125" style="3" customWidth="1"/>
    <col min="4" max="10" width="10.5703125" style="3" customWidth="1"/>
    <col min="11" max="14" width="8.85546875" style="8"/>
    <col min="15" max="18" width="20.5703125" style="8" customWidth="1"/>
    <col min="19" max="16384" width="8.85546875" style="8"/>
  </cols>
  <sheetData>
    <row r="2" spans="2:20" ht="15.6">
      <c r="B2" s="4" t="s">
        <v>92</v>
      </c>
      <c r="C2" s="4"/>
      <c r="S2" s="3"/>
      <c r="T2" s="3"/>
    </row>
    <row r="3" spans="2:20" ht="26.1" customHeight="1">
      <c r="B3" s="141" t="s">
        <v>93</v>
      </c>
      <c r="C3" s="141" t="s">
        <v>94</v>
      </c>
      <c r="D3" s="141" t="s">
        <v>95</v>
      </c>
      <c r="E3" s="141"/>
      <c r="F3" s="141" t="s">
        <v>96</v>
      </c>
      <c r="G3" s="141"/>
      <c r="H3" s="141" t="s">
        <v>97</v>
      </c>
      <c r="I3" s="141" t="s">
        <v>98</v>
      </c>
      <c r="J3" s="139" t="s">
        <v>99</v>
      </c>
    </row>
    <row r="4" spans="2:20" ht="70.5" customHeight="1">
      <c r="B4" s="141"/>
      <c r="C4" s="141"/>
      <c r="D4" s="38" t="s">
        <v>100</v>
      </c>
      <c r="E4" s="38" t="s">
        <v>101</v>
      </c>
      <c r="F4" s="26" t="s">
        <v>102</v>
      </c>
      <c r="G4" s="26" t="s">
        <v>103</v>
      </c>
      <c r="H4" s="141"/>
      <c r="I4" s="141"/>
      <c r="J4" s="140"/>
    </row>
    <row r="5" spans="2:20">
      <c r="B5" s="97" t="s">
        <v>104</v>
      </c>
      <c r="C5" s="2"/>
      <c r="D5" s="58">
        <f>'Section 5.1 - EEM 1 Details'!D7</f>
        <v>0</v>
      </c>
      <c r="E5" s="58">
        <f>'Section 5.1 - EEM 1 Details'!D11</f>
        <v>0</v>
      </c>
      <c r="F5" s="59">
        <f>'Section 5.1 - EEM 1 Details'!D13</f>
        <v>0</v>
      </c>
      <c r="G5" s="59">
        <f>'Section 5.1 - EEM 1 Details'!D14</f>
        <v>0</v>
      </c>
      <c r="H5" s="59">
        <f>'Section 5.1 - EEM 1 Details'!D15</f>
        <v>0</v>
      </c>
      <c r="I5" s="59">
        <f>'Section 5.1 - EEM 1 Details'!D16</f>
        <v>0</v>
      </c>
      <c r="J5" s="60" t="e">
        <f>I5/(F5+G5)</f>
        <v>#DIV/0!</v>
      </c>
    </row>
    <row r="6" spans="2:20">
      <c r="B6" s="97" t="s">
        <v>105</v>
      </c>
      <c r="C6" s="2"/>
      <c r="D6" s="58">
        <f>'Section 5.2 - EEM 2 Details'!D7</f>
        <v>0</v>
      </c>
      <c r="E6" s="58">
        <f>'Section 5.2 - EEM 2 Details'!D11</f>
        <v>0</v>
      </c>
      <c r="F6" s="59">
        <f>'Section 5.2 - EEM 2 Details'!D13</f>
        <v>0</v>
      </c>
      <c r="G6" s="59">
        <f>'Section 5.2 - EEM 2 Details'!D14</f>
        <v>0</v>
      </c>
      <c r="H6" s="59">
        <f>'Section 5.2 - EEM 2 Details'!D15</f>
        <v>0</v>
      </c>
      <c r="I6" s="59">
        <f>'Section 5.2 - EEM 2 Details'!D16</f>
        <v>0</v>
      </c>
      <c r="J6" s="60" t="e">
        <f t="shared" ref="J6:J15" si="0">I6/(F6+G6)</f>
        <v>#DIV/0!</v>
      </c>
    </row>
    <row r="7" spans="2:20">
      <c r="B7" s="97" t="s">
        <v>106</v>
      </c>
      <c r="C7" s="2"/>
      <c r="D7" s="58">
        <f>'Section 5.3 - EEM 3 Details'!D7</f>
        <v>0</v>
      </c>
      <c r="E7" s="58">
        <f>'Section 5.3 - EEM 3 Details'!D11</f>
        <v>0</v>
      </c>
      <c r="F7" s="59">
        <f>'Section 5.3 - EEM 3 Details'!D13</f>
        <v>0</v>
      </c>
      <c r="G7" s="59">
        <f>'Section 5.3 - EEM 3 Details'!D14</f>
        <v>0</v>
      </c>
      <c r="H7" s="59">
        <f>'Section 5.3 - EEM 3 Details'!D15</f>
        <v>0</v>
      </c>
      <c r="I7" s="59">
        <f>'Section 5.3 - EEM 3 Details'!D16</f>
        <v>0</v>
      </c>
      <c r="J7" s="60" t="e">
        <f t="shared" si="0"/>
        <v>#DIV/0!</v>
      </c>
    </row>
    <row r="8" spans="2:20">
      <c r="B8" s="97" t="s">
        <v>107</v>
      </c>
      <c r="C8" s="2"/>
      <c r="D8" s="58">
        <f>'Section 5.4 - EEM 4 Details'!D7</f>
        <v>0</v>
      </c>
      <c r="E8" s="58">
        <f>'Section 5.4 - EEM 4 Details'!D11</f>
        <v>0</v>
      </c>
      <c r="F8" s="59">
        <f>'Section 5.4 - EEM 4 Details'!D13</f>
        <v>0</v>
      </c>
      <c r="G8" s="59">
        <f>'Section 5.4 - EEM 4 Details'!D14</f>
        <v>0</v>
      </c>
      <c r="H8" s="59">
        <f>'Section 5.4 - EEM 4 Details'!D15</f>
        <v>0</v>
      </c>
      <c r="I8" s="59">
        <f>'Section 5.8 - EEM 8 Details'!D16</f>
        <v>0</v>
      </c>
      <c r="J8" s="60" t="e">
        <f t="shared" si="0"/>
        <v>#DIV/0!</v>
      </c>
    </row>
    <row r="9" spans="2:20">
      <c r="B9" s="97" t="s">
        <v>108</v>
      </c>
      <c r="C9" s="2"/>
      <c r="D9" s="58">
        <f>'Section 5.5 - EEM 5 Details'!D7</f>
        <v>0</v>
      </c>
      <c r="E9" s="58">
        <f>'Section 5.5 - EEM 5 Details'!D11</f>
        <v>0</v>
      </c>
      <c r="F9" s="59">
        <f>'Section 5.5 - EEM 5 Details'!D13</f>
        <v>0</v>
      </c>
      <c r="G9" s="59">
        <f>'Section 5.5 - EEM 5 Details'!D14</f>
        <v>0</v>
      </c>
      <c r="H9" s="59">
        <f>'Section 5.5 - EEM 5 Details'!D15</f>
        <v>0</v>
      </c>
      <c r="I9" s="59">
        <f>'Section 5.5 - EEM 5 Details'!D16</f>
        <v>0</v>
      </c>
      <c r="J9" s="60" t="e">
        <f t="shared" si="0"/>
        <v>#DIV/0!</v>
      </c>
    </row>
    <row r="10" spans="2:20">
      <c r="B10" s="97" t="s">
        <v>109</v>
      </c>
      <c r="C10" s="40"/>
      <c r="D10" s="58">
        <f>'Section 5.6 - EEM 6 Details'!D7</f>
        <v>0</v>
      </c>
      <c r="E10" s="58">
        <f>'Section 5.6 - EEM 6 Details'!D11</f>
        <v>0</v>
      </c>
      <c r="F10" s="59">
        <f>'Section 5.6 - EEM 6 Details'!D13</f>
        <v>0</v>
      </c>
      <c r="G10" s="59">
        <f>'Section 5.6 - EEM 6 Details'!D14</f>
        <v>0</v>
      </c>
      <c r="H10" s="59">
        <f>'Section 5.6 - EEM 6 Details'!D15</f>
        <v>0</v>
      </c>
      <c r="I10" s="59">
        <f>'Section 5.6 - EEM 6 Details'!D16</f>
        <v>0</v>
      </c>
      <c r="J10" s="60" t="e">
        <f t="shared" si="0"/>
        <v>#DIV/0!</v>
      </c>
      <c r="O10" s="23"/>
      <c r="P10" s="3"/>
      <c r="Q10" s="3"/>
      <c r="R10" s="3"/>
    </row>
    <row r="11" spans="2:20">
      <c r="B11" s="97" t="s">
        <v>110</v>
      </c>
      <c r="C11" s="40"/>
      <c r="D11" s="58">
        <f>'Section 5.7 - EEM 7 Details'!D7</f>
        <v>0</v>
      </c>
      <c r="E11" s="58">
        <f>'Section 5.7 - EEM 7 Details'!D11</f>
        <v>0</v>
      </c>
      <c r="F11" s="59">
        <f>'Section 5.7 - EEM 7 Details'!D13</f>
        <v>0</v>
      </c>
      <c r="G11" s="59">
        <f>'Section 5.7 - EEM 7 Details'!D14</f>
        <v>0</v>
      </c>
      <c r="H11" s="59">
        <f>'Section 5.7 - EEM 7 Details'!D15</f>
        <v>0</v>
      </c>
      <c r="I11" s="59">
        <f>'Section 5.7 - EEM 7 Details'!D16</f>
        <v>0</v>
      </c>
      <c r="J11" s="60" t="e">
        <f t="shared" si="0"/>
        <v>#DIV/0!</v>
      </c>
      <c r="O11" s="23"/>
      <c r="P11" s="3"/>
      <c r="Q11" s="3"/>
      <c r="R11" s="3"/>
    </row>
    <row r="12" spans="2:20">
      <c r="B12" s="97" t="s">
        <v>111</v>
      </c>
      <c r="C12" s="40"/>
      <c r="D12" s="58">
        <f>'Section 5.8 - EEM 8 Details'!D7</f>
        <v>0</v>
      </c>
      <c r="E12" s="58">
        <f>'Section 5.8 - EEM 8 Details'!D11</f>
        <v>0</v>
      </c>
      <c r="F12" s="59">
        <f>'Section 5.8 - EEM 8 Details'!D13</f>
        <v>0</v>
      </c>
      <c r="G12" s="59">
        <f>'Section 5.8 - EEM 8 Details'!D14</f>
        <v>0</v>
      </c>
      <c r="H12" s="59">
        <f>'Section 5.8 - EEM 8 Details'!D15</f>
        <v>0</v>
      </c>
      <c r="I12" s="59">
        <f>'Section 5.8 - EEM 8 Details'!D16</f>
        <v>0</v>
      </c>
      <c r="J12" s="60" t="e">
        <f t="shared" si="0"/>
        <v>#DIV/0!</v>
      </c>
      <c r="O12" s="23"/>
      <c r="P12" s="3"/>
      <c r="Q12" s="3"/>
      <c r="R12" s="3"/>
    </row>
    <row r="13" spans="2:20">
      <c r="B13" s="97" t="s">
        <v>112</v>
      </c>
      <c r="C13" s="40"/>
      <c r="D13" s="58">
        <f>'Section 5.9 - EEM 9 Details'!D7</f>
        <v>0</v>
      </c>
      <c r="E13" s="58">
        <f>'Section 5.9 - EEM 9 Details'!D11</f>
        <v>0</v>
      </c>
      <c r="F13" s="59">
        <f>'Section 5.9 - EEM 9 Details'!D13</f>
        <v>0</v>
      </c>
      <c r="G13" s="59">
        <f>'Section 5.9 - EEM 9 Details'!D14</f>
        <v>0</v>
      </c>
      <c r="H13" s="59">
        <f>'Section 5.9 - EEM 9 Details'!D15</f>
        <v>0</v>
      </c>
      <c r="I13" s="59">
        <f>'Section 5.9 - EEM 9 Details'!D16</f>
        <v>0</v>
      </c>
      <c r="J13" s="60" t="e">
        <f t="shared" si="0"/>
        <v>#DIV/0!</v>
      </c>
      <c r="O13" s="23"/>
      <c r="P13" s="3"/>
      <c r="Q13" s="3"/>
      <c r="R13" s="3"/>
    </row>
    <row r="14" spans="2:20">
      <c r="B14" s="97" t="s">
        <v>113</v>
      </c>
      <c r="C14" s="40"/>
      <c r="D14" s="58">
        <f>'Section 5.10 - EEM 10 Details'!D7</f>
        <v>0</v>
      </c>
      <c r="E14" s="58">
        <f>'Section 5.10 - EEM 10 Details'!D11</f>
        <v>0</v>
      </c>
      <c r="F14" s="59">
        <f>'Section 5.10 - EEM 10 Details'!D13</f>
        <v>0</v>
      </c>
      <c r="G14" s="59">
        <f>'Section 5.10 - EEM 10 Details'!D14</f>
        <v>0</v>
      </c>
      <c r="H14" s="59">
        <f>'Section 5.10 - EEM 10 Details'!D15</f>
        <v>0</v>
      </c>
      <c r="I14" s="59">
        <f>'Section 5.10 - EEM 10 Details'!D16</f>
        <v>0</v>
      </c>
      <c r="J14" s="60" t="e">
        <f t="shared" si="0"/>
        <v>#DIV/0!</v>
      </c>
      <c r="O14" s="23"/>
      <c r="P14" s="3"/>
      <c r="Q14" s="3"/>
      <c r="R14" s="3"/>
    </row>
    <row r="15" spans="2:20">
      <c r="B15" s="136" t="s">
        <v>19</v>
      </c>
      <c r="C15" s="137"/>
      <c r="D15" s="61">
        <f t="shared" ref="D15:I15" si="1">SUM(D5:D14)</f>
        <v>0</v>
      </c>
      <c r="E15" s="61">
        <f t="shared" si="1"/>
        <v>0</v>
      </c>
      <c r="F15" s="62">
        <f t="shared" si="1"/>
        <v>0</v>
      </c>
      <c r="G15" s="62">
        <f t="shared" si="1"/>
        <v>0</v>
      </c>
      <c r="H15" s="62">
        <f t="shared" si="1"/>
        <v>0</v>
      </c>
      <c r="I15" s="62">
        <f t="shared" si="1"/>
        <v>0</v>
      </c>
      <c r="J15" s="63" t="e">
        <f t="shared" si="0"/>
        <v>#DIV/0!</v>
      </c>
    </row>
    <row r="16" spans="2:20">
      <c r="B16" s="23" t="s">
        <v>114</v>
      </c>
      <c r="C16" s="23"/>
      <c r="S16" s="3"/>
      <c r="T16" s="3"/>
    </row>
    <row r="17" spans="2:20">
      <c r="O17" s="3"/>
      <c r="P17" s="3"/>
      <c r="Q17" s="3"/>
      <c r="R17" s="3"/>
      <c r="S17" s="3"/>
      <c r="T17" s="3"/>
    </row>
    <row r="18" spans="2:20">
      <c r="B18" s="22" t="s">
        <v>115</v>
      </c>
      <c r="C18" s="22"/>
      <c r="O18" s="1"/>
      <c r="P18" s="9"/>
      <c r="Q18" s="3"/>
      <c r="R18" s="3"/>
      <c r="S18" s="3"/>
      <c r="T18" s="3"/>
    </row>
    <row r="19" spans="2:20">
      <c r="B19" s="22" t="s">
        <v>116</v>
      </c>
      <c r="C19" s="22"/>
    </row>
    <row r="20" spans="2:20">
      <c r="B20" s="23" t="s">
        <v>117</v>
      </c>
      <c r="C20" s="23"/>
    </row>
    <row r="21" spans="2:20">
      <c r="B21" s="23" t="s">
        <v>118</v>
      </c>
      <c r="C21" s="23"/>
    </row>
    <row r="22" spans="2:20">
      <c r="B22" s="23" t="s">
        <v>119</v>
      </c>
      <c r="C22" s="23"/>
    </row>
    <row r="23" spans="2:20">
      <c r="B23" s="23" t="s">
        <v>120</v>
      </c>
      <c r="C23" s="23"/>
    </row>
    <row r="24" spans="2:20">
      <c r="B24" s="23" t="s">
        <v>121</v>
      </c>
      <c r="C24" s="21"/>
    </row>
    <row r="25" spans="2:20">
      <c r="B25" s="21"/>
      <c r="C25" s="21"/>
    </row>
    <row r="27" spans="2:20" ht="28.35" customHeight="1">
      <c r="B27" s="4" t="s">
        <v>122</v>
      </c>
      <c r="I27" s="8"/>
      <c r="J27" s="8"/>
    </row>
    <row r="28" spans="2:20" ht="55.35" customHeight="1">
      <c r="B28" s="41" t="s">
        <v>123</v>
      </c>
      <c r="C28" s="39" t="s">
        <v>94</v>
      </c>
      <c r="D28" s="41" t="s">
        <v>124</v>
      </c>
      <c r="E28" s="41" t="s">
        <v>125</v>
      </c>
      <c r="F28" s="41" t="s">
        <v>126</v>
      </c>
      <c r="I28" s="8"/>
      <c r="J28" s="8"/>
    </row>
    <row r="29" spans="2:20">
      <c r="B29" s="97" t="s">
        <v>104</v>
      </c>
      <c r="C29" s="2"/>
      <c r="D29" s="98"/>
      <c r="E29" s="99"/>
      <c r="F29" s="100"/>
      <c r="I29" s="8"/>
      <c r="J29" s="8"/>
    </row>
    <row r="30" spans="2:20">
      <c r="B30" s="97" t="s">
        <v>105</v>
      </c>
      <c r="C30" s="2"/>
      <c r="D30" s="98"/>
      <c r="E30" s="99"/>
      <c r="F30" s="100"/>
      <c r="I30" s="8"/>
      <c r="J30" s="8"/>
    </row>
    <row r="31" spans="2:20">
      <c r="B31" s="97" t="s">
        <v>106</v>
      </c>
      <c r="C31" s="2"/>
      <c r="D31" s="98"/>
      <c r="E31" s="99"/>
      <c r="F31" s="100"/>
      <c r="I31" s="8"/>
      <c r="J31" s="8"/>
    </row>
    <row r="32" spans="2:20">
      <c r="B32" s="97" t="s">
        <v>107</v>
      </c>
      <c r="C32" s="2"/>
      <c r="D32" s="98"/>
      <c r="E32" s="99"/>
      <c r="F32" s="100"/>
      <c r="I32" s="8"/>
      <c r="J32" s="8"/>
    </row>
    <row r="33" spans="2:6">
      <c r="B33" s="138" t="s">
        <v>19</v>
      </c>
      <c r="C33" s="138"/>
      <c r="D33" s="32" t="s">
        <v>127</v>
      </c>
      <c r="E33" s="32" t="s">
        <v>127</v>
      </c>
      <c r="F33" s="62">
        <f>SUM(F29:F30)</f>
        <v>0</v>
      </c>
    </row>
    <row r="34" spans="2:6">
      <c r="B34" s="23" t="s">
        <v>128</v>
      </c>
    </row>
    <row r="36" spans="2:6">
      <c r="B36" s="22" t="s">
        <v>69</v>
      </c>
      <c r="C36" s="1"/>
    </row>
    <row r="37" spans="2:6">
      <c r="B37" s="1"/>
      <c r="C37" s="1"/>
    </row>
    <row r="38" spans="2:6">
      <c r="B38" s="1"/>
      <c r="C38" s="1"/>
    </row>
  </sheetData>
  <mergeCells count="9">
    <mergeCell ref="B15:C15"/>
    <mergeCell ref="B33:C33"/>
    <mergeCell ref="J3:J4"/>
    <mergeCell ref="C3:C4"/>
    <mergeCell ref="B3:B4"/>
    <mergeCell ref="D3:E3"/>
    <mergeCell ref="F3:G3"/>
    <mergeCell ref="H3:H4"/>
    <mergeCell ref="I3:I4"/>
  </mergeCells>
  <phoneticPr fontId="2" type="noConversion"/>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43FE-EE5E-4922-BF79-772C24918B3B}">
  <dimension ref="B1:M61"/>
  <sheetViews>
    <sheetView topLeftCell="A5" zoomScale="145" zoomScaleNormal="145" workbookViewId="0">
      <selection activeCell="L29" sqref="L29:L30"/>
    </sheetView>
  </sheetViews>
  <sheetFormatPr defaultColWidth="8.85546875" defaultRowHeight="12.95"/>
  <cols>
    <col min="1" max="1" width="8.85546875" style="7"/>
    <col min="2" max="2" width="23.5703125" style="7" customWidth="1"/>
    <col min="3" max="10" width="12.42578125" style="7" customWidth="1"/>
    <col min="11" max="12" width="8.85546875" style="7"/>
    <col min="13" max="13" width="55.140625" style="7" customWidth="1"/>
    <col min="14" max="16384" width="8.85546875" style="7"/>
  </cols>
  <sheetData>
    <row r="1" spans="2:10" ht="15.6">
      <c r="B1" s="4" t="s">
        <v>129</v>
      </c>
    </row>
    <row r="2" spans="2:10" ht="14.45" customHeight="1">
      <c r="B2" s="123" t="s">
        <v>1</v>
      </c>
      <c r="C2" s="142" t="s">
        <v>2</v>
      </c>
      <c r="D2" s="142"/>
      <c r="E2" s="142"/>
      <c r="F2" s="142"/>
      <c r="G2" s="142" t="s">
        <v>3</v>
      </c>
      <c r="H2" s="142"/>
      <c r="I2" s="142"/>
      <c r="J2" s="142"/>
    </row>
    <row r="3" spans="2:10">
      <c r="B3" s="124"/>
      <c r="C3" s="18" t="s">
        <v>130</v>
      </c>
      <c r="D3" s="18" t="s">
        <v>130</v>
      </c>
      <c r="E3" s="18" t="s">
        <v>130</v>
      </c>
      <c r="F3" s="28" t="s">
        <v>131</v>
      </c>
      <c r="G3" s="18" t="s">
        <v>130</v>
      </c>
      <c r="H3" s="18" t="s">
        <v>130</v>
      </c>
      <c r="I3" s="18" t="s">
        <v>130</v>
      </c>
      <c r="J3" s="28" t="s">
        <v>131</v>
      </c>
    </row>
    <row r="4" spans="2:10">
      <c r="B4" s="85" t="s">
        <v>7</v>
      </c>
      <c r="C4" s="15">
        <v>500</v>
      </c>
      <c r="D4" s="15">
        <v>500</v>
      </c>
      <c r="E4" s="15">
        <v>500</v>
      </c>
      <c r="F4" s="27">
        <f>AVERAGE(C4:E4)</f>
        <v>500</v>
      </c>
      <c r="G4" s="15">
        <v>500</v>
      </c>
      <c r="H4" s="15">
        <v>500</v>
      </c>
      <c r="I4" s="15">
        <v>500</v>
      </c>
      <c r="J4" s="27">
        <f>AVERAGE(G4:I4)</f>
        <v>500</v>
      </c>
    </row>
    <row r="5" spans="2:10">
      <c r="B5" s="85" t="s">
        <v>8</v>
      </c>
      <c r="C5" s="15">
        <v>500</v>
      </c>
      <c r="D5" s="15">
        <v>500</v>
      </c>
      <c r="E5" s="15">
        <v>500</v>
      </c>
      <c r="F5" s="27">
        <f t="shared" ref="F5:F15" si="0">AVERAGE(C5:E5)</f>
        <v>500</v>
      </c>
      <c r="G5" s="15">
        <v>500</v>
      </c>
      <c r="H5" s="15">
        <v>500</v>
      </c>
      <c r="I5" s="15">
        <v>500</v>
      </c>
      <c r="J5" s="27">
        <f t="shared" ref="J5:J15" si="1">AVERAGE(G5:I5)</f>
        <v>500</v>
      </c>
    </row>
    <row r="6" spans="2:10">
      <c r="B6" s="85" t="s">
        <v>9</v>
      </c>
      <c r="C6" s="15">
        <v>500</v>
      </c>
      <c r="D6" s="15">
        <v>500</v>
      </c>
      <c r="E6" s="15">
        <v>500</v>
      </c>
      <c r="F6" s="27">
        <f t="shared" si="0"/>
        <v>500</v>
      </c>
      <c r="G6" s="15">
        <v>500</v>
      </c>
      <c r="H6" s="15">
        <v>500</v>
      </c>
      <c r="I6" s="15">
        <v>500</v>
      </c>
      <c r="J6" s="27">
        <f t="shared" si="1"/>
        <v>500</v>
      </c>
    </row>
    <row r="7" spans="2:10">
      <c r="B7" s="85" t="s">
        <v>10</v>
      </c>
      <c r="C7" s="15">
        <v>500</v>
      </c>
      <c r="D7" s="15">
        <v>500</v>
      </c>
      <c r="E7" s="15">
        <v>500</v>
      </c>
      <c r="F7" s="27">
        <f t="shared" si="0"/>
        <v>500</v>
      </c>
      <c r="G7" s="15">
        <v>500</v>
      </c>
      <c r="H7" s="15">
        <v>500</v>
      </c>
      <c r="I7" s="15">
        <v>500</v>
      </c>
      <c r="J7" s="27">
        <f t="shared" si="1"/>
        <v>500</v>
      </c>
    </row>
    <row r="8" spans="2:10">
      <c r="B8" s="85" t="s">
        <v>11</v>
      </c>
      <c r="C8" s="15">
        <v>500</v>
      </c>
      <c r="D8" s="15">
        <v>500</v>
      </c>
      <c r="E8" s="15">
        <v>500</v>
      </c>
      <c r="F8" s="27">
        <f t="shared" si="0"/>
        <v>500</v>
      </c>
      <c r="G8" s="15">
        <v>500</v>
      </c>
      <c r="H8" s="15">
        <v>500</v>
      </c>
      <c r="I8" s="15">
        <v>500</v>
      </c>
      <c r="J8" s="27">
        <f t="shared" si="1"/>
        <v>500</v>
      </c>
    </row>
    <row r="9" spans="2:10">
      <c r="B9" s="85" t="s">
        <v>12</v>
      </c>
      <c r="C9" s="15">
        <v>500</v>
      </c>
      <c r="D9" s="15">
        <v>500</v>
      </c>
      <c r="E9" s="15">
        <v>500</v>
      </c>
      <c r="F9" s="27">
        <f t="shared" si="0"/>
        <v>500</v>
      </c>
      <c r="G9" s="15">
        <v>500</v>
      </c>
      <c r="H9" s="15">
        <v>500</v>
      </c>
      <c r="I9" s="15">
        <v>500</v>
      </c>
      <c r="J9" s="27">
        <f t="shared" si="1"/>
        <v>500</v>
      </c>
    </row>
    <row r="10" spans="2:10">
      <c r="B10" s="85" t="s">
        <v>13</v>
      </c>
      <c r="C10" s="15">
        <v>500</v>
      </c>
      <c r="D10" s="15">
        <v>500</v>
      </c>
      <c r="E10" s="15">
        <v>500</v>
      </c>
      <c r="F10" s="27">
        <f t="shared" si="0"/>
        <v>500</v>
      </c>
      <c r="G10" s="15">
        <v>500</v>
      </c>
      <c r="H10" s="15">
        <v>500</v>
      </c>
      <c r="I10" s="15">
        <v>500</v>
      </c>
      <c r="J10" s="27">
        <f t="shared" si="1"/>
        <v>500</v>
      </c>
    </row>
    <row r="11" spans="2:10">
      <c r="B11" s="85" t="s">
        <v>14</v>
      </c>
      <c r="C11" s="15">
        <v>500</v>
      </c>
      <c r="D11" s="15">
        <v>500</v>
      </c>
      <c r="E11" s="15">
        <v>500</v>
      </c>
      <c r="F11" s="27">
        <f t="shared" si="0"/>
        <v>500</v>
      </c>
      <c r="G11" s="15">
        <v>500</v>
      </c>
      <c r="H11" s="15">
        <v>500</v>
      </c>
      <c r="I11" s="15">
        <v>500</v>
      </c>
      <c r="J11" s="27">
        <f t="shared" si="1"/>
        <v>500</v>
      </c>
    </row>
    <row r="12" spans="2:10">
      <c r="B12" s="85" t="s">
        <v>15</v>
      </c>
      <c r="C12" s="15">
        <v>500</v>
      </c>
      <c r="D12" s="15">
        <v>500</v>
      </c>
      <c r="E12" s="15">
        <v>500</v>
      </c>
      <c r="F12" s="27">
        <f t="shared" si="0"/>
        <v>500</v>
      </c>
      <c r="G12" s="15">
        <v>500</v>
      </c>
      <c r="H12" s="15">
        <v>500</v>
      </c>
      <c r="I12" s="15">
        <v>500</v>
      </c>
      <c r="J12" s="27">
        <f t="shared" si="1"/>
        <v>500</v>
      </c>
    </row>
    <row r="13" spans="2:10">
      <c r="B13" s="85" t="s">
        <v>16</v>
      </c>
      <c r="C13" s="15">
        <v>500</v>
      </c>
      <c r="D13" s="15">
        <v>500</v>
      </c>
      <c r="E13" s="15">
        <v>500</v>
      </c>
      <c r="F13" s="27">
        <f t="shared" si="0"/>
        <v>500</v>
      </c>
      <c r="G13" s="15">
        <v>500</v>
      </c>
      <c r="H13" s="15">
        <v>500</v>
      </c>
      <c r="I13" s="15">
        <v>500</v>
      </c>
      <c r="J13" s="27">
        <f t="shared" si="1"/>
        <v>500</v>
      </c>
    </row>
    <row r="14" spans="2:10">
      <c r="B14" s="85" t="s">
        <v>17</v>
      </c>
      <c r="C14" s="15">
        <v>500</v>
      </c>
      <c r="D14" s="15">
        <v>500</v>
      </c>
      <c r="E14" s="15">
        <v>500</v>
      </c>
      <c r="F14" s="27">
        <f t="shared" si="0"/>
        <v>500</v>
      </c>
      <c r="G14" s="15">
        <v>500</v>
      </c>
      <c r="H14" s="15">
        <v>500</v>
      </c>
      <c r="I14" s="15">
        <v>500</v>
      </c>
      <c r="J14" s="27">
        <f t="shared" si="1"/>
        <v>500</v>
      </c>
    </row>
    <row r="15" spans="2:10">
      <c r="B15" s="85" t="s">
        <v>18</v>
      </c>
      <c r="C15" s="15">
        <v>500</v>
      </c>
      <c r="D15" s="15">
        <v>500</v>
      </c>
      <c r="E15" s="15">
        <v>500</v>
      </c>
      <c r="F15" s="27">
        <f t="shared" si="0"/>
        <v>500</v>
      </c>
      <c r="G15" s="15">
        <v>500</v>
      </c>
      <c r="H15" s="15">
        <v>500</v>
      </c>
      <c r="I15" s="15">
        <v>500</v>
      </c>
      <c r="J15" s="27">
        <f t="shared" si="1"/>
        <v>500</v>
      </c>
    </row>
    <row r="16" spans="2:10">
      <c r="B16" s="143" t="s">
        <v>132</v>
      </c>
      <c r="C16" s="143"/>
      <c r="D16" s="143"/>
      <c r="E16" s="143"/>
      <c r="F16" s="143"/>
      <c r="G16" s="143"/>
      <c r="H16" s="143"/>
      <c r="I16" s="143"/>
      <c r="J16" s="143"/>
    </row>
    <row r="17" spans="2:10">
      <c r="B17" s="17" t="s">
        <v>133</v>
      </c>
      <c r="C17" s="27">
        <f t="shared" ref="C17:J17" si="2">SUM(C4:C15)</f>
        <v>6000</v>
      </c>
      <c r="D17" s="27">
        <f t="shared" si="2"/>
        <v>6000</v>
      </c>
      <c r="E17" s="27">
        <f t="shared" si="2"/>
        <v>6000</v>
      </c>
      <c r="F17" s="27">
        <f t="shared" si="2"/>
        <v>6000</v>
      </c>
      <c r="G17" s="27">
        <f t="shared" si="2"/>
        <v>6000</v>
      </c>
      <c r="H17" s="27">
        <f t="shared" si="2"/>
        <v>6000</v>
      </c>
      <c r="I17" s="27">
        <f t="shared" si="2"/>
        <v>6000</v>
      </c>
      <c r="J17" s="27">
        <f t="shared" si="2"/>
        <v>6000</v>
      </c>
    </row>
    <row r="18" spans="2:10">
      <c r="B18" s="151" t="s">
        <v>134</v>
      </c>
      <c r="C18" s="27" t="s">
        <v>135</v>
      </c>
      <c r="D18" s="27" t="s">
        <v>136</v>
      </c>
      <c r="E18" s="27" t="s">
        <v>137</v>
      </c>
      <c r="F18" s="27"/>
      <c r="G18" s="27" t="s">
        <v>135</v>
      </c>
      <c r="H18" s="27" t="s">
        <v>136</v>
      </c>
      <c r="I18" s="27" t="s">
        <v>137</v>
      </c>
      <c r="J18" s="27"/>
    </row>
    <row r="19" spans="2:10">
      <c r="B19" s="152"/>
      <c r="C19" s="24"/>
      <c r="D19" s="24"/>
      <c r="E19" s="24"/>
      <c r="F19" s="24"/>
      <c r="G19" s="24"/>
      <c r="H19" s="24"/>
      <c r="I19" s="24"/>
      <c r="J19" s="24"/>
    </row>
    <row r="20" spans="2:10">
      <c r="B20" s="17" t="s">
        <v>138</v>
      </c>
      <c r="C20" s="27">
        <f>C17*3.412</f>
        <v>20472</v>
      </c>
      <c r="D20" s="27">
        <f>D17*3.412</f>
        <v>20472</v>
      </c>
      <c r="E20" s="27">
        <f>E17*3.412</f>
        <v>20472</v>
      </c>
      <c r="F20" s="27">
        <f>F17*3.412</f>
        <v>20472</v>
      </c>
      <c r="G20" s="27">
        <f>G17*99.976</f>
        <v>599856</v>
      </c>
      <c r="H20" s="27">
        <f>H17*99.976</f>
        <v>599856</v>
      </c>
      <c r="I20" s="27">
        <f>I17*99.976</f>
        <v>599856</v>
      </c>
      <c r="J20" s="27">
        <f>J17*99.976</f>
        <v>599856</v>
      </c>
    </row>
    <row r="21" spans="2:10">
      <c r="B21" s="143" t="s">
        <v>139</v>
      </c>
      <c r="C21" s="143"/>
      <c r="D21" s="143"/>
      <c r="E21" s="143"/>
      <c r="F21" s="143"/>
      <c r="G21" s="143"/>
      <c r="H21" s="143"/>
      <c r="I21" s="143"/>
      <c r="J21" s="143"/>
    </row>
    <row r="22" spans="2:10">
      <c r="B22" s="144" t="s">
        <v>140</v>
      </c>
      <c r="C22" s="144"/>
      <c r="D22" s="144"/>
      <c r="E22" s="144"/>
      <c r="F22" s="146"/>
      <c r="G22" s="146"/>
      <c r="H22" s="146"/>
      <c r="I22" s="146"/>
      <c r="J22" s="146"/>
    </row>
    <row r="23" spans="2:10">
      <c r="B23" s="144" t="s">
        <v>141</v>
      </c>
      <c r="C23" s="144"/>
      <c r="D23" s="144"/>
      <c r="E23" s="144"/>
      <c r="F23" s="147">
        <f>SUM(F20,J20)</f>
        <v>620328</v>
      </c>
      <c r="G23" s="148"/>
      <c r="H23" s="148"/>
      <c r="I23" s="148"/>
      <c r="J23" s="149"/>
    </row>
    <row r="24" spans="2:10">
      <c r="B24" s="144" t="s">
        <v>142</v>
      </c>
      <c r="C24" s="144"/>
      <c r="D24" s="144"/>
      <c r="E24" s="144"/>
      <c r="F24" s="150" t="e">
        <f>F23/F22</f>
        <v>#DIV/0!</v>
      </c>
      <c r="G24" s="150"/>
      <c r="H24" s="150"/>
      <c r="I24" s="150"/>
      <c r="J24" s="150"/>
    </row>
    <row r="25" spans="2:10" ht="14.45">
      <c r="B25" s="144" t="s">
        <v>143</v>
      </c>
      <c r="C25" s="144"/>
      <c r="D25" s="144"/>
      <c r="E25" s="144"/>
      <c r="F25" s="145"/>
      <c r="G25" s="145"/>
      <c r="H25" s="145"/>
      <c r="I25" s="145"/>
      <c r="J25" s="145"/>
    </row>
    <row r="26" spans="2:10" hidden="1">
      <c r="B26" s="33" t="s">
        <v>144</v>
      </c>
    </row>
    <row r="27" spans="2:10" hidden="1">
      <c r="B27" s="33" t="s">
        <v>145</v>
      </c>
    </row>
    <row r="28" spans="2:10">
      <c r="B28" s="33" t="s">
        <v>146</v>
      </c>
    </row>
    <row r="29" spans="2:10">
      <c r="B29" s="33" t="s">
        <v>147</v>
      </c>
    </row>
    <row r="31" spans="2:10">
      <c r="B31" s="33"/>
    </row>
    <row r="32" spans="2:10">
      <c r="B32" s="33" t="s">
        <v>148</v>
      </c>
    </row>
    <row r="61" spans="7:13">
      <c r="G61" s="11"/>
      <c r="H61" s="11"/>
      <c r="I61" s="11"/>
      <c r="J61" s="11"/>
      <c r="K61" s="11"/>
      <c r="L61" s="11"/>
      <c r="M61" s="11"/>
    </row>
  </sheetData>
  <mergeCells count="14">
    <mergeCell ref="C2:F2"/>
    <mergeCell ref="G2:J2"/>
    <mergeCell ref="B16:J16"/>
    <mergeCell ref="B21:J21"/>
    <mergeCell ref="B25:E25"/>
    <mergeCell ref="F25:J25"/>
    <mergeCell ref="B22:E22"/>
    <mergeCell ref="F22:J22"/>
    <mergeCell ref="B23:E23"/>
    <mergeCell ref="F23:J23"/>
    <mergeCell ref="B24:E24"/>
    <mergeCell ref="F24:J24"/>
    <mergeCell ref="B18:B19"/>
    <mergeCell ref="B2:B3"/>
  </mergeCells>
  <phoneticPr fontId="2" type="noConversion"/>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92BB-375D-4A9F-AD5B-22082DEA4A21}">
  <dimension ref="B1:G47"/>
  <sheetViews>
    <sheetView topLeftCell="A20" zoomScale="115" zoomScaleNormal="115" workbookViewId="0">
      <selection activeCell="I36" sqref="I36"/>
    </sheetView>
  </sheetViews>
  <sheetFormatPr defaultColWidth="8.85546875" defaultRowHeight="12.95"/>
  <cols>
    <col min="1" max="1" width="3.85546875" style="12" customWidth="1"/>
    <col min="2" max="2" width="25.85546875" style="14" bestFit="1" customWidth="1"/>
    <col min="3" max="3" width="34.42578125" style="12" bestFit="1" customWidth="1"/>
    <col min="4" max="4" width="43.42578125" style="12" customWidth="1"/>
    <col min="5" max="5" width="24.42578125" style="12" customWidth="1"/>
    <col min="6" max="16384" width="8.85546875" style="12"/>
  </cols>
  <sheetData>
    <row r="1" spans="2:5" ht="15.6">
      <c r="B1" s="4" t="s">
        <v>149</v>
      </c>
    </row>
    <row r="2" spans="2:5" ht="15.6">
      <c r="B2" s="4"/>
    </row>
    <row r="3" spans="2:5" ht="15.95" thickBot="1">
      <c r="B3" s="4" t="s">
        <v>150</v>
      </c>
    </row>
    <row r="4" spans="2:5" ht="14.45" customHeight="1" thickBot="1">
      <c r="B4" s="153" t="s">
        <v>151</v>
      </c>
      <c r="C4" s="154"/>
      <c r="D4" s="15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108"/>
      <c r="D25" s="109"/>
    </row>
    <row r="26" spans="2:7">
      <c r="B26" s="46">
        <v>2</v>
      </c>
      <c r="C26" s="108"/>
      <c r="D26" s="109"/>
    </row>
    <row r="27" spans="2:7" ht="13.5" thickBot="1">
      <c r="B27" s="48">
        <v>3</v>
      </c>
      <c r="C27" s="110"/>
      <c r="D27" s="111"/>
    </row>
    <row r="28" spans="2:7">
      <c r="B28" s="23" t="s">
        <v>175</v>
      </c>
      <c r="C28" s="51"/>
      <c r="D28" s="51"/>
    </row>
    <row r="30" spans="2:7" ht="15.95" thickBot="1">
      <c r="B30" s="4" t="s">
        <v>176</v>
      </c>
    </row>
    <row r="31" spans="2:7" ht="26.1">
      <c r="B31" s="43" t="s">
        <v>177</v>
      </c>
      <c r="C31" s="44" t="s">
        <v>178</v>
      </c>
      <c r="D31" s="44" t="s">
        <v>179</v>
      </c>
      <c r="E31" s="45" t="s">
        <v>180</v>
      </c>
    </row>
    <row r="32" spans="2:7">
      <c r="B32" s="112"/>
      <c r="C32" s="113"/>
      <c r="D32" s="113"/>
      <c r="E32" s="114"/>
    </row>
    <row r="33" spans="2:5">
      <c r="B33" s="112"/>
      <c r="C33" s="113"/>
      <c r="D33" s="113"/>
      <c r="E33" s="114"/>
    </row>
    <row r="34" spans="2:5">
      <c r="B34" s="112"/>
      <c r="C34" s="113"/>
      <c r="D34" s="113"/>
      <c r="E34" s="114"/>
    </row>
    <row r="35" spans="2:5" ht="13.5" thickBot="1">
      <c r="B35" s="115"/>
      <c r="C35" s="116"/>
      <c r="D35" s="116"/>
      <c r="E35" s="117"/>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15:B18"/>
    <mergeCell ref="B5:B14"/>
    <mergeCell ref="B44:C4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B37B-7CC8-4AE9-B27B-56ED2FC21DC4}">
  <dimension ref="B1:G47"/>
  <sheetViews>
    <sheetView topLeftCell="A14" zoomScale="115" zoomScaleNormal="115" workbookViewId="0">
      <selection activeCell="F39" sqref="F39"/>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196</v>
      </c>
    </row>
    <row r="2" spans="2:5" ht="15.6">
      <c r="B2" s="4"/>
    </row>
    <row r="3" spans="2:5" ht="15.95" thickBot="1">
      <c r="B3" s="4" t="s">
        <v>150</v>
      </c>
    </row>
    <row r="4" spans="2:5" ht="14.45" customHeight="1" thickBot="1">
      <c r="B4" s="153" t="s">
        <v>197</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CE78-93EC-4B23-AE48-1ABBE6C20FC7}">
  <dimension ref="B1:G47"/>
  <sheetViews>
    <sheetView topLeftCell="A3" zoomScaleNormal="100" workbookViewId="0">
      <selection activeCell="B5" sqref="B5:D18"/>
    </sheetView>
  </sheetViews>
  <sheetFormatPr defaultColWidth="8.85546875" defaultRowHeight="12.95"/>
  <cols>
    <col min="1" max="1" width="8.85546875" style="12"/>
    <col min="2" max="2" width="25.85546875" style="14" bestFit="1" customWidth="1"/>
    <col min="3" max="3" width="34.42578125" style="12" bestFit="1" customWidth="1"/>
    <col min="4" max="4" width="43.42578125" style="12" customWidth="1"/>
    <col min="5" max="5" width="19.85546875" style="12" customWidth="1"/>
    <col min="6" max="16384" width="8.85546875" style="12"/>
  </cols>
  <sheetData>
    <row r="1" spans="2:5" ht="15.6">
      <c r="B1" s="4" t="s">
        <v>198</v>
      </c>
    </row>
    <row r="2" spans="2:5" ht="15.6">
      <c r="B2" s="4"/>
    </row>
    <row r="3" spans="2:5" ht="15.95" thickBot="1">
      <c r="B3" s="4" t="s">
        <v>150</v>
      </c>
    </row>
    <row r="4" spans="2:5" ht="14.45" customHeight="1" thickBot="1">
      <c r="B4" s="153" t="s">
        <v>199</v>
      </c>
      <c r="C4" s="164"/>
      <c r="D4" s="165"/>
    </row>
    <row r="5" spans="2:5" ht="14.45" customHeight="1">
      <c r="B5" s="159" t="s">
        <v>152</v>
      </c>
      <c r="C5" s="34" t="s">
        <v>153</v>
      </c>
      <c r="D5" s="102">
        <v>1E-3</v>
      </c>
    </row>
    <row r="6" spans="2:5" ht="14.45" customHeight="1">
      <c r="B6" s="160"/>
      <c r="C6" s="35" t="s">
        <v>154</v>
      </c>
      <c r="D6" s="103">
        <v>1E-3</v>
      </c>
    </row>
    <row r="7" spans="2:5" ht="14.45" customHeight="1">
      <c r="B7" s="160"/>
      <c r="C7" s="35" t="s">
        <v>155</v>
      </c>
      <c r="D7" s="104">
        <f>D5-D6</f>
        <v>0</v>
      </c>
      <c r="E7" s="25"/>
    </row>
    <row r="8" spans="2:5" ht="13.5" thickBot="1">
      <c r="B8" s="160"/>
      <c r="C8" s="118" t="s">
        <v>156</v>
      </c>
      <c r="D8" s="119">
        <v>0</v>
      </c>
    </row>
    <row r="9" spans="2:5">
      <c r="B9" s="160"/>
      <c r="C9" s="34" t="s">
        <v>157</v>
      </c>
      <c r="D9" s="102">
        <v>1E-3</v>
      </c>
    </row>
    <row r="10" spans="2:5">
      <c r="B10" s="160"/>
      <c r="C10" s="35" t="s">
        <v>158</v>
      </c>
      <c r="D10" s="103">
        <v>1E-3</v>
      </c>
    </row>
    <row r="11" spans="2:5">
      <c r="B11" s="160"/>
      <c r="C11" s="35" t="s">
        <v>159</v>
      </c>
      <c r="D11" s="104">
        <f>D9-D10</f>
        <v>0</v>
      </c>
    </row>
    <row r="12" spans="2:5" ht="14.45" customHeight="1" thickBot="1">
      <c r="B12" s="160"/>
      <c r="C12" s="37" t="s">
        <v>160</v>
      </c>
      <c r="D12" s="101">
        <v>0</v>
      </c>
    </row>
    <row r="13" spans="2:5">
      <c r="B13" s="161"/>
      <c r="C13" s="121" t="s">
        <v>161</v>
      </c>
      <c r="D13" s="120">
        <f>SUM(D12,D8)</f>
        <v>0</v>
      </c>
    </row>
    <row r="14" spans="2:5" ht="13.5" thickBot="1">
      <c r="B14" s="161"/>
      <c r="C14" s="122" t="s">
        <v>162</v>
      </c>
      <c r="D14" s="101">
        <v>0</v>
      </c>
    </row>
    <row r="15" spans="2:5" ht="14.45">
      <c r="B15" s="156" t="s">
        <v>163</v>
      </c>
      <c r="C15" s="34" t="s">
        <v>164</v>
      </c>
      <c r="D15" s="105">
        <v>0</v>
      </c>
    </row>
    <row r="16" spans="2:5" ht="14.45">
      <c r="B16" s="157"/>
      <c r="C16" s="35" t="s">
        <v>165</v>
      </c>
      <c r="D16" s="106">
        <v>0</v>
      </c>
    </row>
    <row r="17" spans="2:7">
      <c r="B17" s="157"/>
      <c r="C17" s="35" t="s">
        <v>166</v>
      </c>
      <c r="D17" s="106">
        <v>0</v>
      </c>
    </row>
    <row r="18" spans="2:7" ht="13.5" thickBot="1">
      <c r="B18" s="158"/>
      <c r="C18" s="37" t="s">
        <v>167</v>
      </c>
      <c r="D18" s="107">
        <f>D16-D17</f>
        <v>0</v>
      </c>
    </row>
    <row r="19" spans="2:7" s="8" customFormat="1">
      <c r="B19" s="23" t="s">
        <v>168</v>
      </c>
      <c r="C19" s="3"/>
      <c r="D19" s="3"/>
      <c r="E19" s="3"/>
      <c r="F19" s="3"/>
      <c r="G19" s="3"/>
    </row>
    <row r="20" spans="2:7" s="8" customFormat="1">
      <c r="B20" s="23" t="s">
        <v>169</v>
      </c>
      <c r="C20" s="3"/>
      <c r="D20" s="3"/>
      <c r="E20" s="3"/>
      <c r="F20" s="3"/>
      <c r="G20" s="3"/>
    </row>
    <row r="21" spans="2:7" s="8" customFormat="1">
      <c r="B21" s="23" t="s">
        <v>170</v>
      </c>
      <c r="C21" s="3"/>
      <c r="D21" s="3"/>
      <c r="E21" s="3"/>
      <c r="F21" s="3"/>
      <c r="G21" s="3"/>
    </row>
    <row r="23" spans="2:7" ht="15.95" thickBot="1">
      <c r="B23" s="4" t="s">
        <v>171</v>
      </c>
    </row>
    <row r="24" spans="2:7">
      <c r="B24" s="43" t="s">
        <v>172</v>
      </c>
      <c r="C24" s="44" t="s">
        <v>173</v>
      </c>
      <c r="D24" s="45" t="s">
        <v>174</v>
      </c>
    </row>
    <row r="25" spans="2:7">
      <c r="B25" s="46">
        <v>1</v>
      </c>
      <c r="C25" s="42"/>
      <c r="D25" s="47"/>
    </row>
    <row r="26" spans="2:7">
      <c r="B26" s="46">
        <v>2</v>
      </c>
      <c r="C26" s="42"/>
      <c r="D26" s="47"/>
    </row>
    <row r="27" spans="2:7" ht="13.5" thickBot="1">
      <c r="B27" s="48">
        <v>3</v>
      </c>
      <c r="C27" s="49"/>
      <c r="D27" s="50"/>
    </row>
    <row r="28" spans="2:7">
      <c r="B28" s="23" t="s">
        <v>175</v>
      </c>
      <c r="C28" s="51"/>
      <c r="D28" s="51"/>
    </row>
    <row r="30" spans="2:7" ht="15.95" thickBot="1">
      <c r="B30" s="4" t="s">
        <v>176</v>
      </c>
    </row>
    <row r="31" spans="2:7" ht="26.1">
      <c r="B31" s="43" t="s">
        <v>177</v>
      </c>
      <c r="C31" s="44" t="s">
        <v>178</v>
      </c>
      <c r="D31" s="44" t="s">
        <v>179</v>
      </c>
      <c r="E31" s="45" t="s">
        <v>180</v>
      </c>
    </row>
    <row r="32" spans="2:7">
      <c r="B32" s="52"/>
      <c r="C32" s="10"/>
      <c r="D32" s="10"/>
      <c r="E32" s="53"/>
    </row>
    <row r="33" spans="2:5">
      <c r="B33" s="52"/>
      <c r="C33" s="10"/>
      <c r="D33" s="10"/>
      <c r="E33" s="53"/>
    </row>
    <row r="34" spans="2:5">
      <c r="B34" s="52"/>
      <c r="C34" s="10"/>
      <c r="D34" s="10"/>
      <c r="E34" s="53"/>
    </row>
    <row r="35" spans="2:5" ht="13.5" thickBot="1">
      <c r="B35" s="54"/>
      <c r="C35" s="55"/>
      <c r="D35" s="55"/>
      <c r="E35" s="56"/>
    </row>
    <row r="36" spans="2:5">
      <c r="B36" s="23" t="s">
        <v>175</v>
      </c>
    </row>
    <row r="37" spans="2:5">
      <c r="B37" s="12"/>
    </row>
    <row r="38" spans="2:5" ht="15.95" thickBot="1">
      <c r="B38" s="4" t="s">
        <v>181</v>
      </c>
    </row>
    <row r="39" spans="2:5" ht="26.1">
      <c r="B39" s="83" t="s">
        <v>182</v>
      </c>
      <c r="C39" s="57" t="s">
        <v>183</v>
      </c>
      <c r="D39" s="57" t="s">
        <v>184</v>
      </c>
      <c r="E39" s="84" t="s">
        <v>185</v>
      </c>
    </row>
    <row r="40" spans="2:5">
      <c r="B40" s="75" t="s">
        <v>186</v>
      </c>
      <c r="C40" s="73" t="s">
        <v>187</v>
      </c>
      <c r="D40" s="73" t="s">
        <v>188</v>
      </c>
      <c r="E40" s="76" t="s">
        <v>189</v>
      </c>
    </row>
    <row r="41" spans="2:5">
      <c r="B41" s="77" t="s">
        <v>190</v>
      </c>
      <c r="C41" s="74"/>
      <c r="D41" s="74"/>
      <c r="E41" s="36">
        <f>C41*D41</f>
        <v>0</v>
      </c>
    </row>
    <row r="42" spans="2:5">
      <c r="B42" s="77" t="s">
        <v>191</v>
      </c>
      <c r="C42" s="74"/>
      <c r="D42" s="74"/>
      <c r="E42" s="80">
        <f>C42*D42</f>
        <v>0</v>
      </c>
    </row>
    <row r="43" spans="2:5">
      <c r="B43" s="78" t="s">
        <v>19</v>
      </c>
      <c r="C43" s="81">
        <f>SUM(C41:C42)</f>
        <v>0</v>
      </c>
      <c r="D43" s="81"/>
      <c r="E43" s="80">
        <f>SUM(E41:E42)</f>
        <v>0</v>
      </c>
    </row>
    <row r="44" spans="2:5" ht="13.5" thickBot="1">
      <c r="B44" s="162" t="s">
        <v>192</v>
      </c>
      <c r="C44" s="163"/>
      <c r="D44" s="82" t="e">
        <f>E43/C43</f>
        <v>#DIV/0!</v>
      </c>
      <c r="E44" s="79"/>
    </row>
    <row r="45" spans="2:5">
      <c r="B45" s="23" t="s">
        <v>193</v>
      </c>
    </row>
    <row r="46" spans="2:5">
      <c r="B46" s="23" t="s">
        <v>194</v>
      </c>
    </row>
    <row r="47" spans="2:5">
      <c r="B47" s="23" t="s">
        <v>195</v>
      </c>
    </row>
  </sheetData>
  <mergeCells count="4">
    <mergeCell ref="B4:D4"/>
    <mergeCell ref="B5:B14"/>
    <mergeCell ref="B15:B18"/>
    <mergeCell ref="B44:C4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57B38233105145B0036B17496F6D96" ma:contentTypeVersion="13" ma:contentTypeDescription="Create a new document." ma:contentTypeScope="" ma:versionID="139200c398c65cb1d0e8a3d8a0318f6d">
  <xsd:schema xmlns:xsd="http://www.w3.org/2001/XMLSchema" xmlns:xs="http://www.w3.org/2001/XMLSchema" xmlns:p="http://schemas.microsoft.com/office/2006/metadata/properties" xmlns:ns2="c1772deb-5408-4d1d-97d6-95fd12487962" xmlns:ns3="3736f80a-61c5-4e33-8f70-9d684d6a4929" targetNamespace="http://schemas.microsoft.com/office/2006/metadata/properties" ma:root="true" ma:fieldsID="6c46a742832c2cc5d61bf9bd66db222c" ns2:_="" ns3:_="">
    <xsd:import namespace="c1772deb-5408-4d1d-97d6-95fd12487962"/>
    <xsd:import namespace="3736f80a-61c5-4e33-8f70-9d684d6a49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72deb-5408-4d1d-97d6-95fd124879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36f80a-61c5-4e33-8f70-9d684d6a49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F62B28-9C1A-47F1-99F8-B571BFB4A8C6}"/>
</file>

<file path=customXml/itemProps2.xml><?xml version="1.0" encoding="utf-8"?>
<ds:datastoreItem xmlns:ds="http://schemas.openxmlformats.org/officeDocument/2006/customXml" ds:itemID="{5E2EA79E-F416-4EC2-8292-EAE2C965D2E1}"/>
</file>

<file path=customXml/itemProps3.xml><?xml version="1.0" encoding="utf-8"?>
<ds:datastoreItem xmlns:ds="http://schemas.openxmlformats.org/officeDocument/2006/customXml" ds:itemID="{889A31F9-C221-4877-BC0F-3EA3EAD20583}"/>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 Michael</dc:creator>
  <cp:keywords/>
  <dc:description/>
  <cp:lastModifiedBy/>
  <cp:revision/>
  <dcterms:created xsi:type="dcterms:W3CDTF">2020-12-21T16:13:27Z</dcterms:created>
  <dcterms:modified xsi:type="dcterms:W3CDTF">2025-03-31T17:41:08Z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0x0101003257B38233105145B0036B17496F6D96</vt:lpwstr>
  </property>
  <property fmtid="{D5CDD505-2E9C-101B-9397-08002B2CF9AE}" pid="3" name="MediaServiceImageTags">
    <vt:lpwstr/>
  </property>
  <property fmtid="{D5CDD505-2E9C-101B-9397-08002B2CF9AE}" pid="4" name="_ExtendedDescription">
    <vt:lpwstr/>
  </property>
</Properties>
</file>